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c2ed2f137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db72432222a4f52"/>
    <x:sheet xmlns:r="http://schemas.openxmlformats.org/officeDocument/2006/relationships" name="Rubric Guide" sheetId="2" r:id="Ra97caa8862ed448c"/>
    <x:sheet xmlns:r="http://schemas.openxmlformats.org/officeDocument/2006/relationships" name="Assessment Form" sheetId="3" r:id="R7cec92d258854a9b"/>
    <x:sheet xmlns:r="http://schemas.openxmlformats.org/officeDocument/2006/relationships" name="Cohort Tracker" sheetId="4" r:id="R414264f9c7964538"/>
    <x:sheet xmlns:r="http://schemas.openxmlformats.org/officeDocument/2006/relationships" name="Dashboard" sheetId="5" r:id="Rc89374465fa740f7"/>
    <x:sheet xmlns:r="http://schemas.openxmlformats.org/officeDocument/2006/relationships" name="Lists" sheetId="6" r:id="Rdd6efbe0d20340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yyyy-mm-dd"/>
    <x:numFmt numFmtId="202" formatCode="0.00"/>
    <x:numFmt numFmtId="203" formatCode="0"/>
  </x:numFmts>
  <x:fonts count="15">
    <x:font>
      <x:sz val="11"/>
      <x:name val="Carlito"/>
    </x:font>
    <x:font>
      <x:sz val="10"/>
      <x:color rgb="FF344F4D"/>
      <x:name val="Arial"/>
    </x:font>
    <x:font>
      <x:b/>
      <x:sz val="10"/>
      <x:color rgb="FFFFFFFF"/>
      <x:name val="Arial"/>
    </x:font>
    <x:font>
      <x:b/>
      <x:sz val="22"/>
      <x:color rgb="FF123A3A"/>
      <x:name val="Arial"/>
    </x:font>
    <x:font>
      <x:i/>
      <x:sz val="11"/>
      <x:color rgb="FF5A7673"/>
      <x:name val="Arial"/>
    </x:font>
    <x:font>
      <x:b/>
      <x:sz val="11"/>
      <x:color rgb="FFFFFFFF"/>
      <x:name val="Arial"/>
    </x:font>
    <x:font>
      <x:sz val="11"/>
      <x:color rgb="FF344F4D"/>
      <x:name val="Arial"/>
    </x:font>
    <x:font>
      <x:b/>
      <x:sz val="13"/>
      <x:color rgb="FF279E91"/>
      <x:name val="Arial"/>
    </x:font>
    <x:font>
      <x:b/>
      <x:sz val="10"/>
      <x:color rgb="FF2D8DB5"/>
      <x:name val="Arial"/>
    </x:font>
    <x:font>
      <x:sz val="9"/>
      <x:color rgb="FF5A7673"/>
      <x:name val="Arial"/>
    </x:font>
    <x:font>
      <x:b/>
      <x:sz val="10"/>
      <x:color rgb="FF123A3A"/>
      <x:name val="Arial"/>
    </x:font>
    <x:font>
      <x:i/>
      <x:sz val="10"/>
      <x:color rgb="FF5A7673"/>
      <x:name val="Arial"/>
    </x:font>
    <x:font>
      <x:sz val="10"/>
      <x:color rgb="FF123A3A"/>
      <x:name val="Arial"/>
    </x:font>
    <x:font>
      <x:b/>
      <x:sz val="16"/>
      <x:color rgb="FF123A3A"/>
      <x:name val="Arial"/>
    </x:font>
    <x:font>
      <x:sz val="10"/>
      <x:color rgb="FF5A7673"/>
      <x:name val="Arial"/>
    </x:font>
  </x:fonts>
  <x:fills count="18">
    <x:fill>
      <x:patternFill patternType="none"/>
    </x:fill>
    <x:fill>
      <x:patternFill patternType="gray125"/>
    </x:fill>
    <x:fill>
      <x:patternFill patternType="solid">
        <x:fgColor rgb="FF123A3A"/>
      </x:patternFill>
    </x:fill>
    <x:fill>
      <x:patternFill patternType="solid">
        <x:fgColor rgb="FFF5FAF8"/>
      </x:patternFill>
    </x:fill>
    <x:fill>
      <x:patternFill patternType="solid">
        <x:fgColor rgb="FF73B85B"/>
      </x:patternFill>
    </x:fill>
    <x:fill>
      <x:patternFill patternType="solid">
        <x:fgColor rgb="FFEEF7EB"/>
      </x:patternFill>
    </x:fill>
    <x:fill>
      <x:patternFill patternType="solid">
        <x:fgColor rgb="FF279E91"/>
      </x:patternFill>
    </x:fill>
    <x:fill>
      <x:patternFill patternType="solid">
        <x:fgColor rgb="FFEAF7F5"/>
      </x:patternFill>
    </x:fill>
    <x:fill>
      <x:patternFill patternType="solid">
        <x:fgColor rgb="FFFFFFFF"/>
      </x:patternFill>
    </x:fill>
    <x:fill>
      <x:patternFill patternType="solid">
        <x:fgColor rgb="FF2D8DB5"/>
      </x:patternFill>
    </x:fill>
    <x:fill>
      <x:patternFill patternType="solid">
        <x:fgColor rgb="FFEAF4F8"/>
      </x:patternFill>
    </x:fill>
    <x:fill>
      <x:patternFill patternType="solid">
        <x:fgColor rgb="FF4F6FAE"/>
      </x:patternFill>
    </x:fill>
    <x:fill>
      <x:patternFill patternType="solid">
        <x:fgColor rgb="FFEEF1F8"/>
      </x:patternFill>
    </x:fill>
    <x:fill>
      <x:patternFill patternType="solid">
        <x:fgColor rgb="FFF6F8F7"/>
      </x:patternFill>
    </x:fill>
    <x:fill>
      <x:patternFill patternType="solid">
        <x:fgColor rgb="FFFFFDF2"/>
      </x:patternFill>
    </x:fill>
    <x:fill>
      <x:patternFill patternType="solid">
        <x:fgColor rgb="FFFCEBE8"/>
      </x:patternFill>
    </x:fill>
    <x:fill>
      <x:patternFill patternType="solid">
        <x:fgColor rgb="FFFFF5DD"/>
      </x:patternFill>
    </x:fill>
    <x:fill>
      <x:patternFill patternType="solid">
        <x:fgColor rgb="FFF3F5F4"/>
      </x:patternFill>
    </x:fill>
  </x:fills>
  <x:borders count="17">
    <x:border/>
    <x:border>
      <x:left style="thin">
        <x:color rgb="FFCFE1DC"/>
      </x:left>
      <x:right style="thin">
        <x:color rgb="FFCFE1DC"/>
      </x:right>
      <x:top style="thin">
        <x:color rgb="FFCFE1DC"/>
      </x:top>
      <x:bottom style="thin">
        <x:color rgb="FFCFE1DC"/>
      </x:bottom>
    </x:border>
    <x:border>
      <x:bottom style="medium">
        <x:color rgb="FF00A69C"/>
      </x:bottom>
    </x:border>
    <x:border>
      <x:bottom style="thin">
        <x:color rgb="FFCFE1DC"/>
      </x:bottom>
    </x:border>
    <x:border>
      <x:right style="thin">
        <x:color rgb="FFCFE1DC"/>
      </x:right>
      <x:bottom style="thin">
        <x:color rgb="FFCFE1DC"/>
      </x:bottom>
    </x:border>
    <x:border>
      <x:left style="thin">
        <x:color rgb="FFCFE1DC"/>
      </x:left>
      <x:right style="thin">
        <x:color rgb="FFCFE1DC"/>
      </x:right>
      <x:bottom style="thin">
        <x:color rgb="FFCFE1DC"/>
      </x:bottom>
    </x:border>
    <x:border>
      <x:left style="thin">
        <x:color rgb="FFCFE1DC"/>
      </x:left>
      <x:bottom style="thin">
        <x:color rgb="FFCFE1DC"/>
      </x:bottom>
    </x:border>
    <x:border>
      <x:right style="thin">
        <x:color rgb="FFCFE1DC"/>
      </x:right>
      <x:top style="thin">
        <x:color rgb="FFCFE1DC"/>
      </x:top>
      <x:bottom style="thin">
        <x:color rgb="FFCFE1DC"/>
      </x:bottom>
    </x:border>
    <x:border>
      <x:left style="thin">
        <x:color rgb="FFCFE1DC"/>
      </x:left>
      <x:top style="thin">
        <x:color rgb="FFCFE1DC"/>
      </x:top>
      <x:bottom style="thin">
        <x:color rgb="FFCFE1DC"/>
      </x:bottom>
    </x:border>
    <x:border>
      <x:right style="thin">
        <x:color rgb="FFCFE1DC"/>
      </x:right>
      <x:top style="thin">
        <x:color rgb="FFCFE1DC"/>
      </x:top>
    </x:border>
    <x:border>
      <x:left style="thin">
        <x:color rgb="FFCFE1DC"/>
      </x:left>
      <x:right style="thin">
        <x:color rgb="FFCFE1DC"/>
      </x:right>
      <x:top style="thin">
        <x:color rgb="FFCFE1DC"/>
      </x:top>
    </x:border>
    <x:border>
      <x:left style="thin">
        <x:color rgb="FFCFE1DC"/>
      </x:left>
      <x:top style="thin">
        <x:color rgb="FFCFE1DC"/>
      </x:top>
    </x:border>
    <x:border>
      <x:left style="thin">
        <x:color rgb="FFD5DCEB"/>
      </x:left>
      <x:right style="thin">
        <x:color rgb="FFD5DCEB"/>
      </x:right>
      <x:top style="thin">
        <x:color rgb="FFD5DCEB"/>
      </x:top>
      <x:bottom style="thin">
        <x:color rgb="FFD5DCEB"/>
      </x:bottom>
    </x:border>
    <x:border>
      <x:left style="thin">
        <x:color rgb="FFD7D2B8"/>
      </x:left>
      <x:right style="thin">
        <x:color rgb="FFD7D2B8"/>
      </x:right>
      <x:top style="thin">
        <x:color rgb="FFD7D2B8"/>
      </x:top>
      <x:bottom style="thin">
        <x:color rgb="FFD7D2B8"/>
      </x:bottom>
    </x:border>
    <x:border>
      <x:left style="thin">
        <x:color rgb="FFD7D2B8"/>
      </x:left>
      <x:top style="thin">
        <x:color rgb="FFD7D2B8"/>
      </x:top>
      <x:bottom style="thin">
        <x:color rgb="FFD7D2B8"/>
      </x:bottom>
    </x:border>
    <x:border>
      <x:right style="thin">
        <x:color rgb="FFD7D2B8"/>
      </x:right>
      <x:top style="thin">
        <x:color rgb="FFD7D2B8"/>
      </x:top>
      <x:bottom style="thin">
        <x:color rgb="FFD7D2B8"/>
      </x:bottom>
    </x:border>
    <x:border>
      <x:left style="thin">
        <x:color rgb="FF73B85B"/>
      </x:left>
      <x:right style="thin">
        <x:color rgb="FF73B85B"/>
      </x:right>
      <x:top style="thin">
        <x:color rgb="FF73B85B"/>
      </x:top>
      <x:bottom style="thin">
        <x:color rgb="FF73B85B"/>
      </x:bottom>
    </x:border>
  </x:borders>
  <x:cellStyleXfs count="1">
    <x:xf numFmtId="0" fontId="0" fillId="0" borderId="0"/>
  </x:cellStyleXfs>
  <x:cellXfs count="18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1" fillId="0" borderId="1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/>
    <x:xf numFmtId="0" fontId="1" fillId="8" borderId="3" xfId="0" applyNumberFormat="1" applyFont="1" applyFill="1" applyBorder="1"/>
    <x:xf numFmtId="0" fontId="1" fillId="8" borderId="0" xfId="0" applyNumberFormat="1" applyFont="1" applyFill="1" applyBorder="1" applyAlignment="1">
      <x:alignment wrapText="1"/>
    </x:xf>
    <x:xf numFmtId="0" fontId="1" fillId="8" borderId="3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vertical="center" wrapText="1"/>
    </x:xf>
    <x:xf numFmtId="0" fontId="1" fillId="8" borderId="3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wrapText="1"/>
    </x:xf>
    <x:xf numFmtId="0" fontId="5" fillId="9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/>
    <x:xf numFmtId="0" fontId="8" fillId="10" borderId="0" xfId="0" applyNumberFormat="1" applyFont="1" applyFill="1" applyBorder="1"/>
    <x:xf numFmtId="0" fontId="8" fillId="10" borderId="0" xfId="0" applyNumberFormat="1" applyFont="1" applyFill="1" applyBorder="1" applyAlignment="1">
      <x:alignment wrapText="1"/>
    </x:xf>
    <x:xf numFmtId="0" fontId="8" fillId="1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8" fillId="1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/>
    <x:xf numFmtId="0" fontId="8" fillId="10" borderId="9" xfId="0" applyNumberFormat="1" applyFont="1" applyFill="1" applyBorder="1" applyAlignment="1">
      <x:alignment wrapText="1"/>
    </x:xf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10" xfId="0" applyNumberFormat="1" applyFont="1" applyFill="1" applyBorder="1" applyAlignment="1">
      <x:alignment wrapText="1"/>
    </x:xf>
    <x:xf numFmtId="0" fontId="1" fillId="0" borderId="11" xfId="0" applyNumberFormat="1" applyFont="1" applyFill="1" applyBorder="1" applyAlignment="1">
      <x:alignment wrapText="1"/>
    </x:xf>
    <x:xf numFmtId="0" fontId="1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vertical="center" wrapText="1"/>
    </x:xf>
    <x:xf numFmtId="0" fontId="1" fillId="12" borderId="0" xfId="0" applyNumberFormat="1" applyFont="1" applyFill="1" applyBorder="1"/>
    <x:xf numFmtId="0" fontId="6" fillId="12" borderId="0" xfId="0" applyNumberFormat="1" applyFont="1" applyFill="1" applyBorder="1"/>
    <x:xf numFmtId="0" fontId="6" fillId="12" borderId="12" xfId="0" applyNumberFormat="1" applyFont="1" applyFill="1" applyBorder="1"/>
    <x:xf numFmtId="0" fontId="6" fillId="12" borderId="12" xfId="0" applyNumberFormat="1" applyFont="1" applyFill="1" applyBorder="1" applyAlignment="1">
      <x:alignment wrapText="1"/>
    </x:xf>
    <x:xf numFmtId="0" fontId="6" fillId="12" borderId="12" xfId="0" applyNumberFormat="1" applyFont="1" applyFill="1" applyBorder="1" applyAlignment="1">
      <x:alignment vertical="center" wrapText="1"/>
    </x:xf>
    <x:xf numFmtId="0" fontId="1" fillId="13" borderId="0" xfId="0" applyNumberFormat="1" applyFont="1" applyFill="1" applyBorder="1"/>
    <x:xf numFmtId="0" fontId="9" fillId="13" borderId="0" xfId="0" applyNumberFormat="1" applyFont="1" applyFill="1" applyBorder="1"/>
    <x:xf numFmtId="0" fontId="9" fillId="13" borderId="0" xfId="0" applyNumberFormat="1" applyFont="1" applyFill="1" applyBorder="1" applyAlignment="1">
      <x:alignment wrapText="1"/>
    </x:xf>
    <x:xf numFmtId="0" fontId="9" fillId="13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vertical="top" wrapText="1"/>
    </x:xf>
    <x:xf numFmtId="0" fontId="1" fillId="14" borderId="0" xfId="0" applyNumberFormat="1" applyFont="1" applyFill="1" applyBorder="1"/>
    <x:xf numFmtId="200" fontId="1" fillId="14" borderId="0" xfId="0" applyNumberFormat="1" applyFont="1" applyFill="1" applyBorder="1"/>
    <x:xf numFmtId="200" fontId="1" fillId="14" borderId="0" xfId="0" applyNumberFormat="1" applyFont="1" applyFill="1" applyBorder="1" applyAlignment="1">
      <x:alignment horizontal="center"/>
    </x:xf>
    <x:xf numFmtId="200" fontId="1" fillId="14" borderId="0" xfId="0" applyNumberFormat="1" applyFont="1" applyFill="1" applyBorder="1" applyAlignment="1">
      <x:alignment horizontal="center" vertical="center"/>
    </x:xf>
    <x:xf numFmtId="0" fontId="1" fillId="15" borderId="0" xfId="0" applyNumberFormat="1" applyFont="1" applyFill="1" applyBorder="1"/>
    <x:xf numFmtId="0" fontId="1" fillId="16" borderId="0" xfId="0" applyNumberFormat="1" applyFont="1" applyFill="1" applyBorder="1"/>
    <x:xf numFmtId="200" fontId="1" fillId="14" borderId="0" xfId="0" applyNumberFormat="1" applyFont="1" applyFill="1" applyBorder="1" applyAlignment="1">
      <x:alignment horizontal="center" vertical="center" wrapText="1"/>
    </x:xf>
    <x:xf numFmtId="0" fontId="1" fillId="15" borderId="0" xfId="0" applyNumberFormat="1" applyFont="1" applyFill="1" applyBorder="1" applyAlignment="1">
      <x:alignment wrapText="1"/>
    </x:xf>
    <x:xf numFmtId="0" fontId="1" fillId="16" borderId="0" xfId="0" applyNumberFormat="1" applyFont="1" applyFill="1" applyBorder="1" applyAlignment="1">
      <x:alignment wrapText="1"/>
    </x:xf>
    <x:xf numFmtId="0" fontId="1" fillId="10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200" fontId="1" fillId="14" borderId="0" xfId="0" applyNumberFormat="1" applyFont="1" applyFill="1" applyBorder="1" applyAlignment="1">
      <x:alignment horizontal="center" vertical="top" wrapText="1"/>
    </x:xf>
    <x:xf numFmtId="0" fontId="1" fillId="15" borderId="0" xfId="0" applyNumberFormat="1" applyFont="1" applyFill="1" applyBorder="1" applyAlignment="1">
      <x:alignment vertical="top" wrapText="1"/>
    </x:xf>
    <x:xf numFmtId="0" fontId="1" fillId="16" borderId="0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top" wrapText="1"/>
    </x:xf>
    <x:xf numFmtId="0" fontId="10" fillId="5" borderId="1" xfId="0" applyNumberFormat="1" applyFont="1" applyFill="1" applyBorder="1" applyAlignment="1">
      <x:alignment vertical="top" wrapText="1"/>
    </x:xf>
    <x:xf numFmtId="200" fontId="1" fillId="14" borderId="1" xfId="0" applyNumberFormat="1" applyFont="1" applyFill="1" applyBorder="1" applyAlignment="1">
      <x:alignment horizontal="center" vertical="top" wrapText="1"/>
    </x:xf>
    <x:xf numFmtId="0" fontId="1" fillId="15" borderId="1" xfId="0" applyNumberFormat="1" applyFont="1" applyFill="1" applyBorder="1" applyAlignment="1">
      <x:alignment vertical="top" wrapText="1"/>
    </x:xf>
    <x:xf numFmtId="0" fontId="1" fillId="16" borderId="1" xfId="0" applyNumberFormat="1" applyFont="1" applyFill="1" applyBorder="1" applyAlignment="1">
      <x:alignment vertical="top" wrapText="1"/>
    </x:xf>
    <x:xf numFmtId="0" fontId="1" fillId="10" borderId="1" xfId="0" applyNumberFormat="1" applyFont="1" applyFill="1" applyBorder="1" applyAlignment="1">
      <x:alignment vertical="top" wrapText="1"/>
    </x:xf>
    <x:xf numFmtId="0" fontId="1" fillId="7" borderId="1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/>
    </x:xf>
    <x:xf numFmtId="0" fontId="11" fillId="14" borderId="0" xfId="0" applyNumberFormat="1" applyFont="1" applyFill="1" applyBorder="1"/>
    <x:xf numFmtId="0" fontId="11" fillId="14" borderId="13" xfId="0" applyNumberFormat="1" applyFont="1" applyFill="1" applyBorder="1"/>
    <x:xf numFmtId="0" fontId="11" fillId="14" borderId="13" xfId="0" applyNumberFormat="1" applyFont="1" applyFill="1" applyBorder="1" applyAlignment="1">
      <x:alignment wrapText="1"/>
    </x:xf>
    <x:xf numFmtId="0" fontId="11" fillId="14" borderId="13" xfId="0" applyNumberFormat="1" applyFont="1" applyFill="1" applyBorder="1" applyAlignment="1">
      <x:alignment vertical="top" wrapText="1"/>
    </x:xf>
    <x:xf numFmtId="0" fontId="12" fillId="14" borderId="0" xfId="0" applyNumberFormat="1" applyFont="1" applyFill="1" applyBorder="1"/>
    <x:xf numFmtId="0" fontId="12" fillId="14" borderId="13" xfId="0" applyNumberFormat="1" applyFont="1" applyFill="1" applyBorder="1"/>
    <x:xf numFmtId="0" fontId="12" fillId="14" borderId="13" xfId="0" applyNumberFormat="1" applyFont="1" applyFill="1" applyBorder="1" applyAlignment="1">
      <x:alignment wrapText="1"/>
    </x:xf>
    <x:xf numFmtId="0" fontId="12" fillId="14" borderId="13" xfId="0" applyNumberFormat="1" applyFont="1" applyFill="1" applyBorder="1" applyAlignment="1">
      <x:alignment vertical="center" wrapText="1"/>
    </x:xf>
    <x:xf numFmtId="0" fontId="12" fillId="14" borderId="14" xfId="0" applyNumberFormat="1" applyFont="1" applyFill="1" applyBorder="1"/>
    <x:xf numFmtId="0" fontId="12" fillId="14" borderId="15" xfId="0" applyNumberFormat="1" applyFont="1" applyFill="1" applyBorder="1"/>
    <x:xf numFmtId="0" fontId="12" fillId="14" borderId="14" xfId="0" applyNumberFormat="1" applyFont="1" applyFill="1" applyBorder="1" applyAlignment="1">
      <x:alignment wrapText="1"/>
    </x:xf>
    <x:xf numFmtId="0" fontId="12" fillId="14" borderId="15" xfId="0" applyNumberFormat="1" applyFont="1" applyFill="1" applyBorder="1" applyAlignment="1">
      <x:alignment wrapText="1"/>
    </x:xf>
    <x:xf numFmtId="0" fontId="12" fillId="14" borderId="14" xfId="0" applyNumberFormat="1" applyFont="1" applyFill="1" applyBorder="1" applyAlignment="1">
      <x:alignment vertical="center" wrapText="1"/>
    </x:xf>
    <x:xf numFmtId="0" fontId="12" fillId="14" borderId="15" xfId="0" applyNumberFormat="1" applyFont="1" applyFill="1" applyBorder="1" applyAlignment="1">
      <x:alignment vertical="center" wrapText="1"/>
    </x:xf>
    <x:xf numFmtId="0" fontId="10" fillId="5" borderId="16" xfId="0" applyNumberFormat="1" applyFont="1" applyFill="1" applyBorder="1"/>
    <x:xf numFmtId="200" fontId="10" fillId="5" borderId="16" xfId="0" applyNumberFormat="1" applyFont="1" applyFill="1" applyBorder="1"/>
    <x:xf numFmtId="200" fontId="10" fillId="5" borderId="16" xfId="0" applyNumberFormat="1" applyFont="1" applyFill="1" applyBorder="1" applyAlignment="1">
      <x:alignment horizontal="center"/>
    </x:xf>
    <x:xf numFmtId="200" fontId="10" fillId="5" borderId="16" xfId="0" applyNumberFormat="1" applyFont="1" applyFill="1" applyBorder="1" applyAlignment="1">
      <x:alignment horizontal="center" vertical="center"/>
    </x:xf>
    <x:xf numFmtId="201" fontId="12" fillId="14" borderId="14" xfId="0" applyNumberFormat="1" applyFont="1" applyFill="1" applyBorder="1" applyAlignment="1">
      <x:alignment vertical="center" wrapText="1"/>
    </x:xf>
    <x:xf numFmtId="201" fontId="12" fillId="14" borderId="1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14" borderId="0" xfId="0" applyNumberFormat="1" applyFont="1" applyFill="1" applyBorder="1" applyAlignment="1">
      <x:alignment wrapText="1"/>
    </x:xf>
    <x:xf numFmtId="0" fontId="1" fillId="14" borderId="0" xfId="0" applyNumberFormat="1" applyFont="1" applyFill="1" applyBorder="1" applyAlignment="1">
      <x:alignment wrapText="1"/>
    </x:xf>
    <x:xf numFmtId="200" fontId="1" fillId="14" borderId="0" xfId="0" applyNumberFormat="1" applyFont="1" applyFill="1" applyBorder="1" applyAlignment="1">
      <x:alignment horizontal="center" wrapText="1"/>
    </x:xf>
    <x:xf numFmtId="0" fontId="1" fillId="14" borderId="0" xfId="0" applyNumberFormat="1" applyFont="1" applyFill="1" applyBorder="1" applyAlignment="1">
      <x:alignment horizontal="center" wrapText="1"/>
    </x:xf>
    <x:xf numFmtId="0" fontId="1" fillId="14" borderId="0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top" wrapText="1"/>
    </x:xf>
    <x:xf numFmtId="200" fontId="1" fillId="14" borderId="1" xfId="0" applyNumberFormat="1" applyFont="1" applyFill="1" applyBorder="1" applyAlignment="1">
      <x:alignment horizontal="center" vertical="center" wrapText="1"/>
    </x:xf>
    <x:xf numFmtId="0" fontId="1" fillId="14" borderId="1" xfId="0" applyNumberFormat="1" applyFont="1" applyFill="1" applyBorder="1" applyAlignment="1">
      <x:alignment horizontal="center" vertical="center" wrapText="1"/>
    </x:xf>
    <x:xf numFmtId="0" fontId="1" fillId="8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/>
    </x:xf>
    <x:xf numFmtId="0" fontId="13" fillId="7" borderId="0" xfId="0" applyNumberFormat="1" applyFont="1" applyFill="1" applyBorder="1"/>
    <x:xf numFmtId="202" fontId="13" fillId="7" borderId="0" xfId="0" applyNumberFormat="1" applyFont="1" applyFill="1" applyBorder="1"/>
    <x:xf numFmtId="202" fontId="13" fillId="7" borderId="0" xfId="0" applyNumberFormat="1" applyFont="1" applyFill="1" applyBorder="1" applyAlignment="1">
      <x:alignment horizontal="center"/>
    </x:xf>
    <x:xf numFmtId="202" fontId="13" fillId="7" borderId="0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center"/>
    </x:xf>
    <x:xf numFmtId="0" fontId="10" fillId="5" borderId="0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14" borderId="0" xfId="0" applyNumberFormat="1" applyFont="1" applyFill="1" applyBorder="1" applyAlignment="1">
      <x:alignment vertical="center" wrapText="1"/>
    </x:xf>
    <x:xf numFmtId="0" fontId="1" fillId="14" borderId="3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3" xfId="0" applyNumberFormat="1" applyFont="1" applyFill="1" applyBorder="1" applyAlignment="1">
      <x:alignment vertical="center" wrapText="1"/>
    </x:xf>
    <x:xf numFmtId="202" fontId="1" fillId="7" borderId="0" xfId="0" applyNumberFormat="1" applyFont="1" applyFill="1" applyBorder="1" applyAlignment="1">
      <x:alignment vertical="center" wrapText="1"/>
    </x:xf>
    <x:xf numFmtId="202" fontId="1" fillId="7" borderId="3" xfId="0" applyNumberFormat="1" applyFont="1" applyFill="1" applyBorder="1" applyAlignment="1">
      <x:alignment vertical="center" wrapText="1"/>
    </x:xf>
    <x:xf numFmtId="202" fontId="1" fillId="7" borderId="0" xfId="0" applyNumberFormat="1" applyFont="1" applyFill="1" applyBorder="1" applyAlignment="1">
      <x:alignment horizontal="center" vertical="center" wrapText="1"/>
    </x:xf>
    <x:xf numFmtId="202" fontId="1" fillId="7" borderId="3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3" xfId="0" applyNumberFormat="1" applyFont="1" applyFill="1" applyBorder="1" applyAlignment="1">
      <x:alignment horizontal="center" vertical="center" wrapText="1"/>
    </x:xf>
    <x:xf numFmtId="0" fontId="1" fillId="17" borderId="0" xfId="0" applyNumberFormat="1" applyFont="1" applyFill="1" applyBorder="1"/>
    <x:xf numFmtId="0" fontId="14" fillId="17" borderId="0" xfId="0" applyNumberFormat="1" applyFont="1" applyFill="1" applyBorder="1"/>
    <x:xf numFmtId="0" fontId="14" fillId="17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5" borderId="0" xfId="0" applyNumberFormat="1" applyFont="1" applyFill="1" applyBorder="1"/>
    <x:xf numFmtId="203" fontId="3" fillId="5" borderId="0" xfId="0" applyNumberFormat="1" applyFont="1" applyFill="1" applyBorder="1"/>
    <x:xf numFmtId="203" fontId="3" fillId="5" borderId="0" xfId="0" applyNumberFormat="1" applyFont="1" applyFill="1" applyBorder="1" applyAlignment="1">
      <x:alignment horizontal="center"/>
    </x:xf>
    <x:xf numFmtId="203" fontId="3" fillId="5" borderId="0" xfId="0" applyNumberFormat="1" applyFont="1" applyFill="1" applyBorder="1" applyAlignment="1">
      <x:alignment horizontal="center" vertical="center"/>
    </x:xf>
    <x:xf numFmtId="0" fontId="3" fillId="7" borderId="0" xfId="0" applyNumberFormat="1" applyFont="1" applyFill="1" applyBorder="1"/>
    <x:xf numFmtId="202" fontId="3" fillId="7" borderId="0" xfId="0" applyNumberFormat="1" applyFont="1" applyFill="1" applyBorder="1"/>
    <x:xf numFmtId="202" fontId="3" fillId="7" borderId="0" xfId="0" applyNumberFormat="1" applyFont="1" applyFill="1" applyBorder="1" applyAlignment="1">
      <x:alignment horizontal="center"/>
    </x:xf>
    <x:xf numFmtId="202" fontId="3" fillId="7" borderId="0" xfId="0" applyNumberFormat="1" applyFont="1" applyFill="1" applyBorder="1" applyAlignment="1">
      <x:alignment horizontal="center" vertical="center"/>
    </x:xf>
    <x:xf numFmtId="0" fontId="3" fillId="10" borderId="0" xfId="0" applyNumberFormat="1" applyFont="1" applyFill="1" applyBorder="1"/>
    <x:xf numFmtId="200" fontId="3" fillId="10" borderId="0" xfId="0" applyNumberFormat="1" applyFont="1" applyFill="1" applyBorder="1"/>
    <x:xf numFmtId="200" fontId="3" fillId="10" borderId="0" xfId="0" applyNumberFormat="1" applyFont="1" applyFill="1" applyBorder="1" applyAlignment="1">
      <x:alignment horizontal="center"/>
    </x:xf>
    <x:xf numFmtId="200" fontId="3" fillId="10" borderId="0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/>
    <x:xf numFmtId="202" fontId="1" fillId="8" borderId="0" xfId="0" applyNumberFormat="1" applyFont="1" applyFill="1" applyBorder="1"/>
    <x:xf numFmtId="202" fontId="1" fillId="8" borderId="3" xfId="0" applyNumberFormat="1" applyFont="1" applyFill="1" applyBorder="1"/>
    <x:xf numFmtId="0" fontId="2" fillId="11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A4238"/>
      </x:font>
      <x:fill>
        <x:patternFill patternType="solid">
          <x:bgColor rgb="FFFCEBE8"/>
        </x:patternFill>
      </x:fill>
    </x:dxf>
    <x:dxf>
      <x:font>
        <x:b/>
        <x:color rgb="FF875B00"/>
      </x:font>
      <x:fill>
        <x:patternFill patternType="solid">
          <x:bgColor rgb="FFFFF5DD"/>
        </x:patternFill>
      </x:fill>
    </x:dxf>
    <x:dxf>
      <x:font>
        <x:b/>
        <x:color rgb="FF2D8DB5"/>
      </x:font>
      <x:fill>
        <x:patternFill patternType="solid">
          <x:bgColor rgb="FFEAF4F8"/>
        </x:patternFill>
      </x:fill>
    </x:dxf>
    <x:dxf>
      <x:font>
        <x:b/>
        <x:color rgb="FF279E91"/>
      </x:font>
      <x:fill>
        <x:patternFill patternType="solid">
          <x:bgColor rgb="FFEAF7F5"/>
        </x:patternFill>
      </x:fill>
    </x:dxf>
    <x:dxf>
      <x:fill>
        <x:patternFill patternType="solid">
          <x:bgColor rgb="FFFCEBE8"/>
        </x:patternFill>
      </x:fill>
    </x:dxf>
    <x:dxf>
      <x:fill>
        <x:patternFill patternType="solid">
          <x:bgColor rgb="FFFFF5DD"/>
        </x:patternFill>
      </x:fill>
    </x:dxf>
    <x:dxf>
      <x:fill>
        <x:patternFill patternType="solid">
          <x:bgColor rgb="FFEAF4F8"/>
        </x:patternFill>
      </x:fill>
    </x:dxf>
    <x:dxf>
      <x:fill>
        <x:patternFill patternType="solid">
          <x:bgColor rgb="FFEAF7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85eed83a54b82" /><Relationship Type="http://schemas.openxmlformats.org/officeDocument/2006/relationships/theme" Target="/xl/theme/theme1.xml" Id="R9e4b60ae195245b7" /><Relationship Type="http://schemas.openxmlformats.org/officeDocument/2006/relationships/sharedStrings" Target="/xl/sharedStrings.xml" Id="R97ab1876e9d94845" /><Relationship Type="http://schemas.openxmlformats.org/officeDocument/2006/relationships/worksheet" Target="/xl/worksheets/sheet1.xml" Id="Radb72432222a4f52" /><Relationship Type="http://schemas.openxmlformats.org/officeDocument/2006/relationships/worksheet" Target="/xl/worksheets/sheet2.xml" Id="Ra97caa8862ed448c" /><Relationship Type="http://schemas.openxmlformats.org/officeDocument/2006/relationships/worksheet" Target="/xl/worksheets/sheet3.xml" Id="R7cec92d258854a9b" /><Relationship Type="http://schemas.openxmlformats.org/officeDocument/2006/relationships/worksheet" Target="/xl/worksheets/sheet4.xml" Id="R414264f9c7964538" /><Relationship Type="http://schemas.openxmlformats.org/officeDocument/2006/relationships/worksheet" Target="/xl/worksheets/sheet5.xml" Id="Rc89374465fa740f7" /><Relationship Type="http://schemas.openxmlformats.org/officeDocument/2006/relationships/worksheet" Target="/xl/worksheets/sheet6.xml" Id="Rdd6efbe0d20340b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7c20320b7024c6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3467494adc546e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d41b5b90dcbc40f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a0a3de34d1804ec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d325bf137925499a" /><Relationship Type="http://schemas.openxmlformats.org/officeDocument/2006/relationships/chart" Target="/xl/drawings/charts/chart1.xml" Id="Rba6d77bbc25b46ad" /><Relationship Type="http://schemas.openxmlformats.org/officeDocument/2006/relationships/chart" Target="/xl/drawings/charts/chart2.xml" Id="R188998f5142641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Average competence profile (1–4)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Average score</c:v>
          </c:tx>
          <c:cat>
            <c:strRef>
              <c:f>'Dashboard'!$A$12:$A$16</c:f>
              <c:strCache>
                <c:ptCount val="0"/>
              </c:strCache>
            </c:strRef>
          </c:cat>
          <c:val>
            <c:numRef>
              <c:f>'Dashboard'!$B$12:$B$16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</c:catAx>
      <c:valAx>
        <c:axId val="48672768"/>
        <c:scaling>
          <c:orientation val="minMax"/>
          <c:max val="4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Performance band distribution</a:t>
            </a:r>
          </a:p>
        </c:rich>
      </c:tx>
      <c:overlay val="0"/>
    </c:title>
    <c:plotArea>
      <c:doughnutChart>
        <c:ser>
          <c:idx val="0"/>
          <c:order val="0"/>
          <c:tx>
            <c:v>Count</c:v>
          </c:tx>
          <c:cat>
            <c:strRef>
              <c:f>'Dashboard'!$D$12:$D$15</c:f>
              <c:strCache>
                <c:ptCount val="0"/>
              </c:strCache>
            </c:strRef>
          </c:cat>
          <c:val>
            <c:numRef>
              <c:f>'Dashboard'!$E$12:$E$15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1809750" cy="628650"/>
    <xdr:pic>
      <xdr:nvPicPr>
        <xdr:cNvPr id="1" name="52a17b89-f67a-483e-85d4-36f58a7a95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c20320b7024c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1619250" cy="552450"/>
    <xdr:pic>
      <xdr:nvPicPr>
        <xdr:cNvPr id="1" name="2e7c419c-885c-4572-af63-85a41a6e61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3467494adc546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1619250" cy="552450"/>
    <xdr:pic>
      <xdr:nvPicPr>
        <xdr:cNvPr id="1" name="36929cbb-2650-4ec9-bd92-03c0273a7ad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1b5b90dcbc40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13</xdr:col>
      <xdr:colOff>0</xdr:colOff>
      <xdr:row>0</xdr:row>
      <xdr:rowOff>0</xdr:rowOff>
    </xdr:from>
    <xdr:ext cx="1619250" cy="552450"/>
    <xdr:pic>
      <xdr:nvPicPr>
        <xdr:cNvPr id="1" name="6c333972-64b6-43a7-82ed-c93a3ed5cd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a3de34d1804e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twoCellAnchor>
    <xdr:from>
      <xdr:col>6</xdr:col>
      <xdr:colOff>0</xdr:colOff>
      <xdr:row>9</xdr:row>
      <xdr:rowOff>0</xdr:rowOff>
    </xdr:from>
    <xdr:to>
      <xdr:col>14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6d77bbc25b46ad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6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88998f5142641d2"/>
        </a:graphicData>
      </a:graphic>
    </xdr:graphicFrame>
    <xdr:clientData/>
  </xdr:twoCellAnchor>
  <xdr:oneCellAnchor>
    <xdr:from>
      <xdr:col>12</xdr:col>
      <xdr:colOff>0</xdr:colOff>
      <xdr:row>0</xdr:row>
      <xdr:rowOff>0</xdr:rowOff>
    </xdr:from>
    <xdr:ext cx="1619250" cy="552450"/>
    <xdr:pic>
      <xdr:nvPicPr>
        <xdr:cNvPr id="3" name="3cf98e99-cd22-49f1-b620-30d9569d9d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25bf13792549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CohortAssessmentTable" displayName="CohortAssessmentTable" ref="A5:J45" headerRowCount="1" totalsRowCount="0" totalsRowShown="0">
  <x:tableColumns count="10">
    <x:tableColumn id="1" name="Learner / team"/>
    <x:tableColumn id="2" name="Type"/>
    <x:tableColumn id="3" name="Systems thinking"/>
    <x:tableColumn id="4" name="Ethical reasoning"/>
    <x:tableColumn id="5" name="Collaboration"/>
    <x:tableColumn id="6" name="Action competence"/>
    <x:tableColumn id="7" name="Critical reflection"/>
    <x:tableColumn id="8" name="Overall"/>
    <x:tableColumn id="9" name="Band"/>
    <x:tableColumn id="10" name="Assessor not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823825ec71847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cbf3797e3572449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2575ba8602ef4c9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405a1af483cb4ccb" /><Relationship Type="http://schemas.openxmlformats.org/officeDocument/2006/relationships/table" Target="/xl/tables/table1.xml" Id="R5e3f39190083497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a61066e84fd4431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20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31" customHeight="1">
      <x:c r="A1" s="10" t="str">
        <x:v>LEAF SUSTAINABILITY COMPETENCE ASSESSMENT TOOL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 ht="28" customHeight="1">
      <x:c r="A3" s="12" t="str">
        <x:v>A practical rubric for assessing performance, evidence and development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6" t="str">
        <x:v>WHAT THIS TOOL DOES</x:v>
      </x:c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21" t="str">
        <x:v>The tool helps educators assess five interconnected sustainability competences: systems thinking, ethical reasoning, collaboration, action competence and critical reflection. It combines a detailed four-level rubric with evidence-based feedback, individual and team assessment, cohort monitoring and a visual summary of results.</x:v>
      </x:c>
      <x:c r="B6" s="1"/>
      <x:c r="C6" s="1"/>
      <x:c r="D6" s="1"/>
      <x:c r="E6" s="1"/>
      <x:c r="F6" s="1"/>
      <x:c r="G6" s="1"/>
      <x:c r="H6" s="1"/>
      <x:c r="I6" s="1"/>
      <x:c r="J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>
      <x:c r="A10" s="25" t="str">
        <x:v>HOW TO USE</x:v>
      </x:c>
      <x:c r="B10" s="1"/>
      <x:c r="C10" s="1"/>
      <x:c r="D10" s="1"/>
      <x:c r="E10" s="1"/>
      <x:c r="F10" s="1"/>
      <x:c r="G10" s="39" t="str">
        <x:v>WORKBOOK CONTENTS</x:v>
      </x:c>
      <x:c r="H10" s="1"/>
      <x:c r="I10" s="1"/>
      <x:c r="J10" s="1"/>
    </x:row>
    <x:row r="11" ht="34" customHeight="1">
      <x:c r="A11" s="29" t="str">
        <x:v>1</x:v>
      </x:c>
      <x:c r="B11" s="34" t="str">
        <x:v>Review the Rubric Guide before introducing the assessment task.</x:v>
      </x:c>
      <x:c r="C11" s="34"/>
      <x:c r="D11" s="34"/>
      <x:c r="E11" s="34"/>
      <x:c r="F11" s="1"/>
      <x:c r="G11" s="43" t="str">
        <x:v>Rubric Guide</x:v>
      </x:c>
      <x:c r="H11" s="51" t="str">
        <x:v>Full descriptors for all five competences</x:v>
      </x:c>
      <x:c r="I11" s="51"/>
      <x:c r="J11" s="52"/>
    </x:row>
    <x:row r="12" ht="34" customHeight="1">
      <x:c r="A12" s="29" t="str">
        <x:v>2</x:v>
      </x:c>
      <x:c r="B12" s="34" t="str">
        <x:v>Adjust the competence weights in the Assessment Form if needed.</x:v>
      </x:c>
      <x:c r="C12" s="34"/>
      <x:c r="D12" s="34"/>
      <x:c r="E12" s="34"/>
      <x:c r="F12" s="1"/>
      <x:c r="G12" s="46" t="str">
        <x:v>Assessment Form</x:v>
      </x:c>
      <x:c r="H12" s="53" t="str">
        <x:v>Detailed assessment of one learner or team</x:v>
      </x:c>
      <x:c r="I12" s="53"/>
      <x:c r="J12" s="54"/>
    </x:row>
    <x:row r="13" ht="34" customHeight="1">
      <x:c r="A13" s="29" t="str">
        <x:v>3</x:v>
      </x:c>
      <x:c r="B13" s="34" t="str">
        <x:v>Clarify what evidence students must provide for each competence.</x:v>
      </x:c>
      <x:c r="C13" s="34"/>
      <x:c r="D13" s="34"/>
      <x:c r="E13" s="34"/>
      <x:c r="F13" s="1"/>
      <x:c r="G13" s="46" t="str">
        <x:v>Cohort Tracker</x:v>
      </x:c>
      <x:c r="H13" s="53" t="str">
        <x:v>Rapid scoring for up to 40 assessment records</x:v>
      </x:c>
      <x:c r="I13" s="53"/>
      <x:c r="J13" s="54"/>
    </x:row>
    <x:row r="14" ht="34" customHeight="1">
      <x:c r="A14" s="29" t="str">
        <x:v>4</x:v>
      </x:c>
      <x:c r="B14" s="34" t="str">
        <x:v>Select a performance level and record evidence, feedback and next steps.</x:v>
      </x:c>
      <x:c r="C14" s="34"/>
      <x:c r="D14" s="34"/>
      <x:c r="E14" s="34"/>
      <x:c r="F14" s="1"/>
      <x:c r="G14" s="46" t="str">
        <x:v>Dashboard</x:v>
      </x:c>
      <x:c r="H14" s="53" t="str">
        <x:v>Competence averages and performance distribution</x:v>
      </x:c>
      <x:c r="I14" s="53"/>
      <x:c r="J14" s="54"/>
    </x:row>
    <x:row r="15" ht="34" customHeight="1">
      <x:c r="A15" s="29" t="str">
        <x:v>5</x:v>
      </x:c>
      <x:c r="B15" s="34" t="str">
        <x:v>Use the Cohort Tracker for repeated assessments or multiple learners.</x:v>
      </x:c>
      <x:c r="C15" s="34"/>
      <x:c r="D15" s="34"/>
      <x:c r="E15" s="34"/>
      <x:c r="F15" s="1"/>
      <x:c r="G15" s="46" t="str">
        <x:v>Lists</x:v>
      </x:c>
      <x:c r="H15" s="53" t="str">
        <x:v>Scoring rules supporting dropdown menus</x:v>
      </x:c>
      <x:c r="I15" s="53"/>
      <x:c r="J15" s="54"/>
    </x:row>
    <x:row r="16" ht="34" customHeight="1">
      <x:c r="A16" s="29" t="str">
        <x:v>6</x:v>
      </x:c>
      <x:c r="B16" s="34" t="str">
        <x:v>Review the Dashboard to identify strengths and development priorities.</x:v>
      </x:c>
      <x:c r="C16" s="34"/>
      <x:c r="D16" s="34"/>
      <x:c r="E16" s="34"/>
      <x:c r="F16" s="1"/>
      <x:c r="G16" s="48" t="str">
        <x:v>Tip</x:v>
      </x:c>
      <x:c r="H16" s="55" t="str">
        <x:v>Duplicate the Assessment Form when retaining separate records</x:v>
      </x:c>
      <x:c r="I16" s="55"/>
      <x:c r="J16" s="56"/>
    </x:row>
    <x:row r="17" ht="30" customHeight="1">
      <x:c r="A17" s="29" t="str">
        <x:v>7</x:v>
      </x:c>
      <x:c r="B17" s="34" t="str">
        <x:v>Use results formatively: discuss them and allow revision where possible.</x:v>
      </x:c>
      <x:c r="C17" s="34"/>
      <x:c r="D17" s="34"/>
      <x:c r="E17" s="34"/>
      <x:c r="F17" s="1"/>
      <x:c r="G17" s="1"/>
      <x:c r="H17" s="1"/>
      <x:c r="I17" s="1"/>
      <x:c r="J17" s="1"/>
    </x:row>
    <x:row r="18" ht="30" customHeight="1">
      <x:c r="A18" s="29" t="str">
        <x:v>8</x:v>
      </x:c>
      <x:c r="B18" s="35" t="str">
        <x:v>Adapt descriptors through discipline-specific examples without changing their intent.</x:v>
      </x:c>
      <x:c r="C18" s="35"/>
      <x:c r="D18" s="35"/>
      <x:c r="E18" s="35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60" t="str">
        <x:v>DESIGN PRINCIPLE</x:v>
      </x:c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65" t="str">
        <x:v>Competence is best assessed through performance in context. Combine the shared product with evidence of reasoning, participation, decision-making, feedback use and critical reflection. The score supports professional judgement; it does not replace it.</x:v>
      </x:c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69" t="str">
        <x:v>© 2026 LEARNINNO – Research Center for Educational Innovation and Research, National University of Science and Technology POLITEHNICA Bucharest
Licensed under CC BY 4.0: https://creativecommons.org/licenses/by/4.0/
GREENUS resources: https://greenus.upb.ro/resources.php</x:v>
      </x:c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</x:sheetData>
  <x:mergeCells>
    <x:mergeCell ref="A1:J2"/>
    <x:mergeCell ref="A3:J3"/>
    <x:mergeCell ref="A5:J5"/>
    <x:mergeCell ref="A6:J8"/>
    <x:mergeCell ref="A10:E10"/>
    <x:mergeCell ref="B11:E11"/>
    <x:mergeCell ref="B12:E12"/>
    <x:mergeCell ref="B13:E13"/>
    <x:mergeCell ref="B14:E14"/>
    <x:mergeCell ref="B15:E15"/>
    <x:mergeCell ref="B16:E16"/>
    <x:mergeCell ref="B17:E17"/>
    <x:mergeCell ref="B18:E18"/>
    <x:mergeCell ref="G10:J10"/>
    <x:mergeCell ref="H11:J11"/>
    <x:mergeCell ref="H12:J12"/>
    <x:mergeCell ref="H13:J13"/>
    <x:mergeCell ref="H14:J14"/>
    <x:mergeCell ref="H15:J15"/>
    <x:mergeCell ref="H16:J16"/>
    <x:mergeCell ref="A20:J20"/>
    <x:mergeCell ref="A21:J23"/>
    <x:mergeCell ref="A25:J27"/>
  </x:mergeCells>
  <x:pageMargins left="0.7" right="0.7" top="0.75" bottom="0.75" header="0.3" footer="0.3"/>
  <x:drawing xmlns:r="http://schemas.openxmlformats.org/officeDocument/2006/relationships" r:id="R8823825ec71847e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0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1" ht="31" customHeight="1">
      <x:c r="A1" s="10" t="str">
        <x:v>RUBRIC GUIDE</x:v>
      </x:c>
      <x:c r="B1" s="1"/>
      <x:c r="C1" s="1"/>
      <x:c r="D1" s="1"/>
      <x:c r="E1" s="1"/>
      <x:c r="F1" s="1"/>
    </x:row>
    <x:row r="2">
      <x:c r="A2" s="1"/>
      <x:c r="B2" s="1"/>
      <x:c r="C2" s="1"/>
      <x:c r="D2" s="1"/>
      <x:c r="E2" s="1"/>
      <x:c r="F2" s="1"/>
    </x:row>
    <x:row r="3" ht="28" customHeight="1">
      <x:c r="A3" s="12" t="str">
        <x:v>Use the descriptors as evidence-informed reference points, adapted through disciplinary examples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>
      <x:c r="A5" s="72" t="str">
        <x:v>Competence</x:v>
      </x:c>
      <x:c r="B5" s="72" t="str">
        <x:v>Weight</x:v>
      </x:c>
      <x:c r="C5" s="72" t="str">
        <x:v>Emerging · 1</x:v>
      </x:c>
      <x:c r="D5" s="72" t="str">
        <x:v>Developing · 2</x:v>
      </x:c>
      <x:c r="E5" s="72" t="str">
        <x:v>Competent · 3</x:v>
      </x:c>
      <x:c r="F5" s="72" t="str">
        <x:v>Transformative · 4</x:v>
      </x:c>
    </x:row>
    <x:row r="6" ht="98" customHeight="1">
      <x:c r="A6" s="92" t="str">
        <x:v>Systems thinking</x:v>
      </x:c>
      <x:c r="B6" s="93" t="n">
        <x:v>0.2</x:v>
      </x:c>
      <x:c r="C6" s="94" t="str">
        <x:v>Identifies isolated aspects of the problem, with limited attention to relationships.</x:v>
      </x:c>
      <x:c r="D6" s="95" t="str">
        <x:v>Recognises several relationships but offers a mainly linear analysis.</x:v>
      </x:c>
      <x:c r="E6" s="96" t="str">
        <x:v>Explains important interdependencies, scales, feedback and possible consequences.</x:v>
      </x:c>
      <x:c r="F6" s="97" t="str">
        <x:v>Integrates multiple perspectives and time horizons, identifies leverage points and critically examines uncertainty.</x:v>
      </x:c>
    </x:row>
    <x:row r="7" ht="98" customHeight="1">
      <x:c r="A7" s="92" t="str">
        <x:v>Ethical reasoning</x:v>
      </x:c>
      <x:c r="B7" s="93" t="n">
        <x:v>0.2</x:v>
      </x:c>
      <x:c r="C7" s="94" t="str">
        <x:v>Expresses a position without examining assumptions or consequences for others.</x:v>
      </x:c>
      <x:c r="D7" s="95" t="str">
        <x:v>Recognises an ethical issue and some affected perspectives.</x:v>
      </x:c>
      <x:c r="E7" s="96" t="str">
        <x:v>Weighs competing values, responsibilities and distributional effects to justify a position.</x:v>
      </x:c>
      <x:c r="F7" s="97" t="str">
        <x:v>Critically examines power, justice and excluded perspectives and develops a transparent, ethically defensible response.</x:v>
      </x:c>
    </x:row>
    <x:row r="8" ht="98" customHeight="1">
      <x:c r="A8" s="92" t="str">
        <x:v>Collaboration</x:v>
      </x:c>
      <x:c r="B8" s="93" t="n">
        <x:v>0.2</x:v>
      </x:c>
      <x:c r="C8" s="94" t="str">
        <x:v>Participates inconsistently or relies heavily on others.</x:v>
      </x:c>
      <x:c r="D8" s="95" t="str">
        <x:v>Completes assigned tasks and contributes to group discussion.</x:v>
      </x:c>
      <x:c r="E8" s="96" t="str">
        <x:v>Shares responsibility, listens actively, manages differences and integrates contributions.</x:v>
      </x:c>
      <x:c r="F8" s="97" t="str">
        <x:v>Strengthens collective capacity, enables less-heard perspectives and uses disagreement constructively.</x:v>
      </x:c>
    </x:row>
    <x:row r="9" ht="98" customHeight="1">
      <x:c r="A9" s="92" t="str">
        <x:v>Action competence</x:v>
      </x:c>
      <x:c r="B9" s="93" t="n">
        <x:v>0.2</x:v>
      </x:c>
      <x:c r="C9" s="94" t="str">
        <x:v>Suggests a general response with limited connection to evidence or context.</x:v>
      </x:c>
      <x:c r="D9" s="95" t="str">
        <x:v>Proposes a relevant response but gives limited attention to implementation.</x:v>
      </x:c>
      <x:c r="E9" s="96" t="str">
        <x:v>Develops an evidence-informed, feasible plan with responsibilities, resources and indicators.</x:v>
      </x:c>
      <x:c r="F9" s="97" t="str">
        <x:v>Co-creates and tests a response, adapts it through feedback and considers pathways towards sustained change.</x:v>
      </x:c>
    </x:row>
    <x:row r="10" ht="98" customHeight="1">
      <x:c r="A10" s="92" t="str">
        <x:v>Critical reflection</x:v>
      </x:c>
      <x:c r="B10" s="93" t="n">
        <x:v>0.2</x:v>
      </x:c>
      <x:c r="C10" s="94" t="str">
        <x:v>Describes activities with little examination of learning.</x:v>
      </x:c>
      <x:c r="D10" s="95" t="str">
        <x:v>Identifies learning and some difficulties.</x:v>
      </x:c>
      <x:c r="E10" s="96" t="str">
        <x:v>Analyses assumptions, feedback, decisions and changes in understanding.</x:v>
      </x:c>
      <x:c r="F10" s="97" t="str">
        <x:v>Reframes the problem, recognises limitations and transfers learning to future professional or civic action.</x:v>
      </x:c>
    </x:row>
    <x:row r="11">
      <x:c r="A11" s="1"/>
      <x:c r="B11" s="1"/>
      <x:c r="C11" s="1"/>
      <x:c r="D11" s="1"/>
      <x:c r="E11" s="1"/>
      <x:c r="F11" s="1"/>
    </x:row>
    <x:row r="12">
      <x:c r="A12" s="101" t="str">
        <x:v>Adaptation note: replace generic examples with discipline-specific evidence while retaining the progression represented by the descriptors. Weights may be adjusted in the Assessment Form; they must total 100%.</x:v>
      </x:c>
      <x:c r="B12" s="1"/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/>
      <x:c r="F17" s="1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  <x:row r="61">
      <x:c r="A61" s="1"/>
      <x:c r="B61" s="1"/>
      <x:c r="C61" s="1"/>
      <x:c r="D61" s="1"/>
      <x:c r="E61" s="1"/>
      <x:c r="F61" s="1"/>
    </x:row>
    <x:row r="62">
      <x:c r="A62" s="1"/>
      <x:c r="B62" s="1"/>
      <x:c r="C62" s="1"/>
      <x:c r="D62" s="1"/>
      <x:c r="E62" s="1"/>
      <x:c r="F62" s="1"/>
    </x:row>
    <x:row r="63">
      <x:c r="A63" s="1"/>
      <x:c r="B63" s="1"/>
      <x:c r="C63" s="1"/>
      <x:c r="D63" s="1"/>
      <x:c r="E63" s="1"/>
      <x:c r="F63" s="1"/>
    </x:row>
    <x:row r="64">
      <x:c r="A64" s="1"/>
      <x:c r="B64" s="1"/>
      <x:c r="C64" s="1"/>
      <x:c r="D64" s="1"/>
      <x:c r="E64" s="1"/>
      <x:c r="F64" s="1"/>
    </x:row>
    <x:row r="65">
      <x:c r="A65" s="1"/>
      <x:c r="B65" s="1"/>
      <x:c r="C65" s="1"/>
      <x:c r="D65" s="1"/>
      <x:c r="E65" s="1"/>
      <x:c r="F65" s="1"/>
    </x:row>
    <x:row r="66">
      <x:c r="A66" s="1"/>
      <x:c r="B66" s="1"/>
      <x:c r="C66" s="1"/>
      <x:c r="D66" s="1"/>
      <x:c r="E66" s="1"/>
      <x:c r="F66" s="1"/>
    </x:row>
    <x:row r="67">
      <x:c r="A67" s="1"/>
      <x:c r="B67" s="1"/>
      <x:c r="C67" s="1"/>
      <x:c r="D67" s="1"/>
      <x:c r="E67" s="1"/>
      <x:c r="F67" s="1"/>
    </x:row>
    <x:row r="68">
      <x:c r="A68" s="1"/>
      <x:c r="B68" s="1"/>
      <x:c r="C68" s="1"/>
      <x:c r="D68" s="1"/>
      <x:c r="E68" s="1"/>
      <x:c r="F68" s="1"/>
    </x:row>
    <x:row r="69">
      <x:c r="A69" s="1"/>
      <x:c r="B69" s="1"/>
      <x:c r="C69" s="1"/>
      <x:c r="D69" s="1"/>
      <x:c r="E69" s="1"/>
      <x:c r="F69" s="1"/>
    </x:row>
    <x:row r="70">
      <x:c r="A70" s="1"/>
      <x:c r="B70" s="1"/>
      <x:c r="C70" s="1"/>
      <x:c r="D70" s="1"/>
      <x:c r="E70" s="1"/>
      <x:c r="F70" s="1"/>
    </x:row>
    <x:row r="71">
      <x:c r="A71" s="1"/>
      <x:c r="B71" s="1"/>
      <x:c r="C71" s="1"/>
      <x:c r="D71" s="1"/>
      <x:c r="E71" s="1"/>
      <x:c r="F71" s="1"/>
    </x:row>
    <x:row r="72">
      <x:c r="A72" s="1"/>
      <x:c r="B72" s="1"/>
      <x:c r="C72" s="1"/>
      <x:c r="D72" s="1"/>
      <x:c r="E72" s="1"/>
      <x:c r="F72" s="1"/>
    </x:row>
    <x:row r="73">
      <x:c r="A73" s="1"/>
      <x:c r="B73" s="1"/>
      <x:c r="C73" s="1"/>
      <x:c r="D73" s="1"/>
      <x:c r="E73" s="1"/>
      <x:c r="F73" s="1"/>
    </x:row>
    <x:row r="74">
      <x:c r="A74" s="1"/>
      <x:c r="B74" s="1"/>
      <x:c r="C74" s="1"/>
      <x:c r="D74" s="1"/>
      <x:c r="E74" s="1"/>
      <x:c r="F74" s="1"/>
    </x:row>
    <x:row r="75">
      <x:c r="A75" s="1"/>
      <x:c r="B75" s="1"/>
      <x:c r="C75" s="1"/>
      <x:c r="D75" s="1"/>
      <x:c r="E75" s="1"/>
      <x:c r="F75" s="1"/>
    </x:row>
    <x:row r="76">
      <x:c r="A76" s="1"/>
      <x:c r="B76" s="1"/>
      <x:c r="C76" s="1"/>
      <x:c r="D76" s="1"/>
      <x:c r="E76" s="1"/>
      <x:c r="F76" s="1"/>
    </x:row>
    <x:row r="77">
      <x:c r="A77" s="1"/>
      <x:c r="B77" s="1"/>
      <x:c r="C77" s="1"/>
      <x:c r="D77" s="1"/>
      <x:c r="E77" s="1"/>
      <x:c r="F77" s="1"/>
    </x:row>
    <x:row r="78">
      <x:c r="A78" s="1"/>
      <x:c r="B78" s="1"/>
      <x:c r="C78" s="1"/>
      <x:c r="D78" s="1"/>
      <x:c r="E78" s="1"/>
      <x:c r="F78" s="1"/>
    </x:row>
    <x:row r="79">
      <x:c r="A79" s="1"/>
      <x:c r="B79" s="1"/>
      <x:c r="C79" s="1"/>
      <x:c r="D79" s="1"/>
      <x:c r="E79" s="1"/>
      <x:c r="F79" s="1"/>
    </x:row>
    <x:row r="80">
      <x:c r="A80" s="1"/>
      <x:c r="B80" s="1"/>
      <x:c r="C80" s="1"/>
      <x:c r="D80" s="1"/>
      <x:c r="E80" s="1"/>
      <x:c r="F80" s="1"/>
    </x:row>
  </x:sheetData>
  <x:mergeCells>
    <x:mergeCell ref="A1:F2"/>
    <x:mergeCell ref="A3:F3"/>
    <x:mergeCell ref="A12:F14"/>
  </x:mergeCells>
  <x:pageMargins left="0.7" right="0.7" top="0.75" bottom="0.75" header="0.3" footer="0.3"/>
  <x:drawing xmlns:r="http://schemas.openxmlformats.org/officeDocument/2006/relationships" r:id="Rcbf3797e35724490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0" hidden="0" customWidth="1"/>
    <x:col min="3" max="3" width="18" hidden="0" customWidth="1"/>
    <x:col min="4" max="4" width="12" hidden="0" customWidth="1"/>
    <x:col min="5" max="5" width="12" hidden="0" customWidth="1"/>
    <x:col min="6" max="6" width="28" hidden="0" customWidth="1"/>
    <x:col min="7" max="7" width="28" hidden="0" customWidth="1"/>
    <x:col min="8" max="8" width="28" hidden="0" customWidth="1"/>
  </x:cols>
  <x:sheetData>
    <x:row r="1" ht="31" customHeight="1">
      <x:c r="A1" s="10" t="str">
        <x:v>ASSESSMENT FORM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 ht="28" customHeight="1">
      <x:c r="A3" s="12" t="str">
        <x:v>Complete one form for an individual learner or a team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28" customHeight="1">
      <x:c r="A5" s="103" t="str">
        <x:v>Course / module</x:v>
      </x:c>
      <x:c r="B5" s="111"/>
      <x:c r="C5" s="103" t="str">
        <x:v>Assessment task</x:v>
      </x:c>
      <x:c r="D5" s="116"/>
      <x:c r="E5" s="117"/>
      <x:c r="F5" s="103" t="str">
        <x:v>Assessment type</x:v>
      </x:c>
      <x:c r="G5" s="116"/>
      <x:c r="H5" s="117"/>
    </x:row>
    <x:row r="6" ht="28" customHeight="1">
      <x:c r="A6" s="103" t="str">
        <x:v>Learner / team</x:v>
      </x:c>
      <x:c r="B6" s="111"/>
      <x:c r="C6" s="103" t="str">
        <x:v>Assessor</x:v>
      </x:c>
      <x:c r="D6" s="116"/>
      <x:c r="E6" s="117"/>
      <x:c r="F6" s="103" t="str">
        <x:v>Date</x:v>
      </x:c>
      <x:c r="G6" s="122"/>
      <x:c r="H6" s="123"/>
    </x:row>
    <x:row r="7" ht="28" customHeight="1">
      <x:c r="A7" s="103" t="str">
        <x:v>Context / discipline</x:v>
      </x:c>
      <x:c r="B7" s="111"/>
      <x:c r="C7" s="103" t="str">
        <x:v>Assessment occasion</x:v>
      </x:c>
      <x:c r="D7" s="116"/>
      <x:c r="E7" s="117"/>
      <x:c r="F7" s="103" t="str">
        <x:v>Weight check</x:v>
      </x:c>
      <x:c r="G7" s="121" t="n">
        <x:f>SUM(B13:B17)</x:f>
        <x:v>1</x:v>
      </x:c>
      <x:c r="H7" s="1"/>
    </x:row>
    <x:row r="8">
      <x:c r="A8" s="107" t="str">
        <x:v>Assessment notes / purpose</x:v>
      </x:c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72" t="str">
        <x:v>Competence</x:v>
      </x:c>
      <x:c r="B11" s="72" t="str">
        <x:v>Weight</x:v>
      </x:c>
      <x:c r="C11" s="72" t="str">
        <x:v>Selected level</x:v>
      </x:c>
      <x:c r="D11" s="72" t="str">
        <x:v>Score</x:v>
      </x:c>
      <x:c r="E11" s="72" t="str">
        <x:v>Weighted score</x:v>
      </x:c>
      <x:c r="F11" s="72" t="str">
        <x:v>Evidence observed</x:v>
      </x:c>
      <x:c r="G11" s="72" t="str">
        <x:v>Feedback</x:v>
      </x:c>
      <x:c r="H11" s="72" t="str">
        <x:v>Next step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66" customHeight="1">
      <x:c r="A13" s="92" t="str">
        <x:v>Systems thinking</x:v>
      </x:c>
      <x:c r="B13" s="131" t="n">
        <x:v>0.2</x:v>
      </x:c>
      <x:c r="C13" s="132"/>
      <x:c r="D13" s="132" t="str">
        <x:f>IF(C13="","",VLOOKUP(C13,'Lists'!$A$2:$B$5,2,FALSE))</x:f>
      </x:c>
      <x:c r="E13" s="132" t="str">
        <x:f>IF(D13="","",B13*D13)</x:f>
      </x:c>
      <x:c r="F13" s="133"/>
      <x:c r="G13" s="133"/>
      <x:c r="H13" s="133"/>
    </x:row>
    <x:row r="14" ht="66" customHeight="1">
      <x:c r="A14" s="92" t="str">
        <x:v>Ethical reasoning</x:v>
      </x:c>
      <x:c r="B14" s="131" t="n">
        <x:v>0.2</x:v>
      </x:c>
      <x:c r="C14" s="132"/>
      <x:c r="D14" s="132" t="str">
        <x:f>IF(C14="","",VLOOKUP(C14,'Lists'!$A$2:$B$5,2,FALSE))</x:f>
      </x:c>
      <x:c r="E14" s="132" t="str">
        <x:f>IF(D14="","",B14*D14)</x:f>
      </x:c>
      <x:c r="F14" s="133"/>
      <x:c r="G14" s="133"/>
      <x:c r="H14" s="133"/>
    </x:row>
    <x:row r="15" ht="66" customHeight="1">
      <x:c r="A15" s="92" t="str">
        <x:v>Collaboration</x:v>
      </x:c>
      <x:c r="B15" s="131" t="n">
        <x:v>0.2</x:v>
      </x:c>
      <x:c r="C15" s="132"/>
      <x:c r="D15" s="132" t="str">
        <x:f>IF(C15="","",VLOOKUP(C15,'Lists'!$A$2:$B$5,2,FALSE))</x:f>
      </x:c>
      <x:c r="E15" s="132" t="str">
        <x:f>IF(D15="","",B15*D15)</x:f>
      </x:c>
      <x:c r="F15" s="133"/>
      <x:c r="G15" s="133"/>
      <x:c r="H15" s="133"/>
    </x:row>
    <x:row r="16" ht="66" customHeight="1">
      <x:c r="A16" s="92" t="str">
        <x:v>Action competence</x:v>
      </x:c>
      <x:c r="B16" s="131" t="n">
        <x:v>0.2</x:v>
      </x:c>
      <x:c r="C16" s="132"/>
      <x:c r="D16" s="132" t="str">
        <x:f>IF(C16="","",VLOOKUP(C16,'Lists'!$A$2:$B$5,2,FALSE))</x:f>
      </x:c>
      <x:c r="E16" s="132" t="str">
        <x:f>IF(D16="","",B16*D16)</x:f>
      </x:c>
      <x:c r="F16" s="133"/>
      <x:c r="G16" s="133"/>
      <x:c r="H16" s="133"/>
    </x:row>
    <x:row r="17" ht="66" customHeight="1">
      <x:c r="A17" s="92" t="str">
        <x:v>Critical reflection</x:v>
      </x:c>
      <x:c r="B17" s="131" t="n">
        <x:v>0.2</x:v>
      </x:c>
      <x:c r="C17" s="132"/>
      <x:c r="D17" s="132" t="str">
        <x:f>IF(C17="","",VLOOKUP(C17,'Lists'!$A$2:$B$5,2,FALSE))</x:f>
      </x:c>
      <x:c r="E17" s="132" t="str">
        <x:f>IF(D17="","",B17*D17)</x:f>
      </x:c>
      <x:c r="F17" s="133"/>
      <x:c r="G17" s="133"/>
      <x:c r="H17" s="133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38" customHeight="1">
      <x:c r="A19" s="134" t="str">
        <x:v>Overall weighted score</x:v>
      </x:c>
      <x:c r="B19" s="134"/>
      <x:c r="C19" s="134"/>
      <x:c r="D19" s="138" t="str">
        <x:f>IF(COUNT(D13:D17)=0,"",SUM(E13:E17))</x:f>
      </x:c>
      <x:c r="E19" s="138"/>
      <x:c r="F19" s="134" t="str">
        <x:v>Performance band</x:v>
      </x:c>
      <x:c r="G19" s="134"/>
      <x:c r="H19" s="140" t="str">
        <x:f>IF(D19="","",IF(D19&lt;1.5,"Emerging",IF(D19&lt;2.5,"Developing",IF(D19&lt;3.5,"Competent","Transformative"))))</x:f>
      </x:c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07" t="str">
        <x:v>Overall judgement and agreed follow-up</x:v>
      </x:c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"/>
      <x:c r="B42" s="1"/>
      <x:c r="C42" s="1"/>
      <x:c r="D42" s="1"/>
      <x:c r="E42" s="1"/>
      <x:c r="F42" s="1"/>
      <x:c r="G42" s="1"/>
      <x:c r="H42" s="1"/>
    </x:row>
    <x:row r="43">
      <x:c r="A43" s="1"/>
      <x:c r="B43" s="1"/>
      <x:c r="C43" s="1"/>
      <x:c r="D43" s="1"/>
      <x:c r="E43" s="1"/>
      <x:c r="F43" s="1"/>
      <x:c r="G43" s="1"/>
      <x:c r="H43" s="1"/>
    </x:row>
    <x:row r="44">
      <x:c r="A44" s="1"/>
      <x:c r="B44" s="1"/>
      <x:c r="C44" s="1"/>
      <x:c r="D44" s="1"/>
      <x:c r="E44" s="1"/>
      <x:c r="F44" s="1"/>
      <x:c r="G44" s="1"/>
      <x:c r="H44" s="1"/>
    </x:row>
    <x:row r="45">
      <x:c r="A45" s="1"/>
      <x:c r="B45" s="1"/>
      <x:c r="C45" s="1"/>
      <x:c r="D45" s="1"/>
      <x:c r="E45" s="1"/>
      <x:c r="F45" s="1"/>
      <x:c r="G45" s="1"/>
      <x:c r="H45" s="1"/>
    </x:row>
    <x:row r="46">
      <x:c r="A46" s="1"/>
      <x:c r="B46" s="1"/>
      <x:c r="C46" s="1"/>
      <x:c r="D46" s="1"/>
      <x:c r="E46" s="1"/>
      <x:c r="F46" s="1"/>
      <x:c r="G46" s="1"/>
      <x:c r="H46" s="1"/>
    </x:row>
    <x:row r="47">
      <x:c r="A47" s="1"/>
      <x:c r="B47" s="1"/>
      <x:c r="C47" s="1"/>
      <x:c r="D47" s="1"/>
      <x:c r="E47" s="1"/>
      <x:c r="F47" s="1"/>
      <x:c r="G47" s="1"/>
      <x:c r="H47" s="1"/>
    </x:row>
    <x:row r="48">
      <x:c r="A48" s="1"/>
      <x:c r="B48" s="1"/>
      <x:c r="C48" s="1"/>
      <x:c r="D48" s="1"/>
      <x:c r="E48" s="1"/>
      <x:c r="F48" s="1"/>
      <x:c r="G48" s="1"/>
      <x:c r="H48" s="1"/>
    </x:row>
    <x:row r="49">
      <x:c r="A49" s="1"/>
      <x:c r="B49" s="1"/>
      <x:c r="C49" s="1"/>
      <x:c r="D49" s="1"/>
      <x:c r="E49" s="1"/>
      <x:c r="F49" s="1"/>
      <x:c r="G49" s="1"/>
      <x:c r="H49" s="1"/>
    </x:row>
    <x:row r="50">
      <x:c r="A50" s="1"/>
      <x:c r="B50" s="1"/>
      <x:c r="C50" s="1"/>
      <x:c r="D50" s="1"/>
      <x:c r="E50" s="1"/>
      <x:c r="F50" s="1"/>
      <x:c r="G50" s="1"/>
      <x:c r="H50" s="1"/>
    </x:row>
    <x:row r="51">
      <x:c r="A51" s="1"/>
      <x:c r="B51" s="1"/>
      <x:c r="C51" s="1"/>
      <x:c r="D51" s="1"/>
      <x:c r="E51" s="1"/>
      <x:c r="F51" s="1"/>
      <x:c r="G51" s="1"/>
      <x:c r="H51" s="1"/>
    </x:row>
    <x:row r="52">
      <x:c r="A52" s="1"/>
      <x:c r="B52" s="1"/>
      <x:c r="C52" s="1"/>
      <x:c r="D52" s="1"/>
      <x:c r="E52" s="1"/>
      <x:c r="F52" s="1"/>
      <x:c r="G52" s="1"/>
      <x:c r="H52" s="1"/>
    </x:row>
    <x:row r="53">
      <x:c r="A53" s="1"/>
      <x:c r="B53" s="1"/>
      <x:c r="C53" s="1"/>
      <x:c r="D53" s="1"/>
      <x:c r="E53" s="1"/>
      <x:c r="F53" s="1"/>
      <x:c r="G53" s="1"/>
      <x:c r="H53" s="1"/>
    </x:row>
    <x:row r="54">
      <x:c r="A54" s="1"/>
      <x:c r="B54" s="1"/>
      <x:c r="C54" s="1"/>
      <x:c r="D54" s="1"/>
      <x:c r="E54" s="1"/>
      <x:c r="F54" s="1"/>
      <x:c r="G54" s="1"/>
      <x:c r="H54" s="1"/>
    </x:row>
    <x:row r="55">
      <x:c r="A55" s="1"/>
      <x:c r="B55" s="1"/>
      <x:c r="C55" s="1"/>
      <x:c r="D55" s="1"/>
      <x:c r="E55" s="1"/>
      <x:c r="F55" s="1"/>
      <x:c r="G55" s="1"/>
      <x:c r="H55" s="1"/>
    </x:row>
    <x:row r="56">
      <x:c r="A56" s="1"/>
      <x:c r="B56" s="1"/>
      <x:c r="C56" s="1"/>
      <x:c r="D56" s="1"/>
      <x:c r="E56" s="1"/>
      <x:c r="F56" s="1"/>
      <x:c r="G56" s="1"/>
      <x:c r="H56" s="1"/>
    </x:row>
    <x:row r="57">
      <x:c r="A57" s="1"/>
      <x:c r="B57" s="1"/>
      <x:c r="C57" s="1"/>
      <x:c r="D57" s="1"/>
      <x:c r="E57" s="1"/>
      <x:c r="F57" s="1"/>
      <x:c r="G57" s="1"/>
      <x:c r="H57" s="1"/>
    </x:row>
    <x:row r="58">
      <x:c r="A58" s="1"/>
      <x:c r="B58" s="1"/>
      <x:c r="C58" s="1"/>
      <x:c r="D58" s="1"/>
      <x:c r="E58" s="1"/>
      <x:c r="F58" s="1"/>
      <x:c r="G58" s="1"/>
      <x:c r="H58" s="1"/>
    </x:row>
    <x:row r="59">
      <x:c r="A59" s="1"/>
      <x:c r="B59" s="1"/>
      <x:c r="C59" s="1"/>
      <x:c r="D59" s="1"/>
      <x:c r="E59" s="1"/>
      <x:c r="F59" s="1"/>
      <x:c r="G59" s="1"/>
      <x:c r="H59" s="1"/>
    </x:row>
    <x:row r="60">
      <x:c r="A60" s="1"/>
      <x:c r="B60" s="1"/>
      <x:c r="C60" s="1"/>
      <x:c r="D60" s="1"/>
      <x:c r="E60" s="1"/>
      <x:c r="F60" s="1"/>
      <x:c r="G60" s="1"/>
      <x:c r="H60" s="1"/>
    </x:row>
    <x:row r="61">
      <x:c r="A61" s="1"/>
      <x:c r="B61" s="1"/>
      <x:c r="C61" s="1"/>
      <x:c r="D61" s="1"/>
      <x:c r="E61" s="1"/>
      <x:c r="F61" s="1"/>
      <x:c r="G61" s="1"/>
      <x:c r="H61" s="1"/>
    </x:row>
    <x:row r="62">
      <x:c r="A62" s="1"/>
      <x:c r="B62" s="1"/>
      <x:c r="C62" s="1"/>
      <x:c r="D62" s="1"/>
      <x:c r="E62" s="1"/>
      <x:c r="F62" s="1"/>
      <x:c r="G62" s="1"/>
      <x:c r="H62" s="1"/>
    </x:row>
    <x:row r="63">
      <x:c r="A63" s="1"/>
      <x:c r="B63" s="1"/>
      <x:c r="C63" s="1"/>
      <x:c r="D63" s="1"/>
      <x:c r="E63" s="1"/>
      <x:c r="F63" s="1"/>
      <x:c r="G63" s="1"/>
      <x:c r="H63" s="1"/>
    </x:row>
    <x:row r="64">
      <x:c r="A64" s="1"/>
      <x:c r="B64" s="1"/>
      <x:c r="C64" s="1"/>
      <x:c r="D64" s="1"/>
      <x:c r="E64" s="1"/>
      <x:c r="F64" s="1"/>
      <x:c r="G64" s="1"/>
      <x:c r="H64" s="1"/>
    </x:row>
    <x:row r="65">
      <x:c r="A65" s="1"/>
      <x:c r="B65" s="1"/>
      <x:c r="C65" s="1"/>
      <x:c r="D65" s="1"/>
      <x:c r="E65" s="1"/>
      <x:c r="F65" s="1"/>
      <x:c r="G65" s="1"/>
      <x:c r="H65" s="1"/>
    </x:row>
    <x:row r="66">
      <x:c r="A66" s="1"/>
      <x:c r="B66" s="1"/>
      <x:c r="C66" s="1"/>
      <x:c r="D66" s="1"/>
      <x:c r="E66" s="1"/>
      <x:c r="F66" s="1"/>
      <x:c r="G66" s="1"/>
      <x:c r="H66" s="1"/>
    </x:row>
    <x:row r="67">
      <x:c r="A67" s="1"/>
      <x:c r="B67" s="1"/>
      <x:c r="C67" s="1"/>
      <x:c r="D67" s="1"/>
      <x:c r="E67" s="1"/>
      <x:c r="F67" s="1"/>
      <x:c r="G67" s="1"/>
      <x:c r="H67" s="1"/>
    </x:row>
    <x:row r="68">
      <x:c r="A68" s="1"/>
      <x:c r="B68" s="1"/>
      <x:c r="C68" s="1"/>
      <x:c r="D68" s="1"/>
      <x:c r="E68" s="1"/>
      <x:c r="F68" s="1"/>
      <x:c r="G68" s="1"/>
      <x:c r="H68" s="1"/>
    </x:row>
    <x:row r="69">
      <x:c r="A69" s="1"/>
      <x:c r="B69" s="1"/>
      <x:c r="C69" s="1"/>
      <x:c r="D69" s="1"/>
      <x:c r="E69" s="1"/>
      <x:c r="F69" s="1"/>
      <x:c r="G69" s="1"/>
      <x:c r="H69" s="1"/>
    </x:row>
    <x:row r="70">
      <x:c r="A70" s="1"/>
      <x:c r="B70" s="1"/>
      <x:c r="C70" s="1"/>
      <x:c r="D70" s="1"/>
      <x:c r="E70" s="1"/>
      <x:c r="F70" s="1"/>
      <x:c r="G70" s="1"/>
      <x:c r="H70" s="1"/>
    </x:row>
    <x:row r="71">
      <x:c r="A71" s="1"/>
      <x:c r="B71" s="1"/>
      <x:c r="C71" s="1"/>
      <x:c r="D71" s="1"/>
      <x:c r="E71" s="1"/>
      <x:c r="F71" s="1"/>
      <x:c r="G71" s="1"/>
      <x:c r="H71" s="1"/>
    </x:row>
    <x:row r="72">
      <x:c r="A72" s="1"/>
      <x:c r="B72" s="1"/>
      <x:c r="C72" s="1"/>
      <x:c r="D72" s="1"/>
      <x:c r="E72" s="1"/>
      <x:c r="F72" s="1"/>
      <x:c r="G72" s="1"/>
      <x:c r="H72" s="1"/>
    </x:row>
    <x:row r="73">
      <x:c r="A73" s="1"/>
      <x:c r="B73" s="1"/>
      <x:c r="C73" s="1"/>
      <x:c r="D73" s="1"/>
      <x:c r="E73" s="1"/>
      <x:c r="F73" s="1"/>
      <x:c r="G73" s="1"/>
      <x:c r="H73" s="1"/>
    </x:row>
    <x:row r="74">
      <x:c r="A74" s="1"/>
      <x:c r="B74" s="1"/>
      <x:c r="C74" s="1"/>
      <x:c r="D74" s="1"/>
      <x:c r="E74" s="1"/>
      <x:c r="F74" s="1"/>
      <x:c r="G74" s="1"/>
      <x:c r="H74" s="1"/>
    </x:row>
    <x:row r="75">
      <x:c r="A75" s="1"/>
      <x:c r="B75" s="1"/>
      <x:c r="C75" s="1"/>
      <x:c r="D75" s="1"/>
      <x:c r="E75" s="1"/>
      <x:c r="F75" s="1"/>
      <x:c r="G75" s="1"/>
      <x:c r="H75" s="1"/>
    </x:row>
    <x:row r="76">
      <x:c r="A76" s="1"/>
      <x:c r="B76" s="1"/>
      <x:c r="C76" s="1"/>
      <x:c r="D76" s="1"/>
      <x:c r="E76" s="1"/>
      <x:c r="F76" s="1"/>
      <x:c r="G76" s="1"/>
      <x:c r="H76" s="1"/>
    </x:row>
    <x:row r="77">
      <x:c r="A77" s="1"/>
      <x:c r="B77" s="1"/>
      <x:c r="C77" s="1"/>
      <x:c r="D77" s="1"/>
      <x:c r="E77" s="1"/>
      <x:c r="F77" s="1"/>
      <x:c r="G77" s="1"/>
      <x:c r="H77" s="1"/>
    </x:row>
    <x:row r="78">
      <x:c r="A78" s="1"/>
      <x:c r="B78" s="1"/>
      <x:c r="C78" s="1"/>
      <x:c r="D78" s="1"/>
      <x:c r="E78" s="1"/>
      <x:c r="F78" s="1"/>
      <x:c r="G78" s="1"/>
      <x:c r="H78" s="1"/>
    </x:row>
    <x:row r="79">
      <x:c r="A79" s="1"/>
      <x:c r="B79" s="1"/>
      <x:c r="C79" s="1"/>
      <x:c r="D79" s="1"/>
      <x:c r="E79" s="1"/>
      <x:c r="F79" s="1"/>
      <x:c r="G79" s="1"/>
      <x:c r="H79" s="1"/>
    </x:row>
    <x:row r="80">
      <x:c r="A80" s="1"/>
      <x:c r="B80" s="1"/>
      <x:c r="C80" s="1"/>
      <x:c r="D80" s="1"/>
      <x:c r="E80" s="1"/>
      <x:c r="F80" s="1"/>
      <x:c r="G80" s="1"/>
      <x:c r="H80" s="1"/>
    </x:row>
  </x:sheetData>
  <x:mergeCells>
    <x:mergeCell ref="A1:H2"/>
    <x:mergeCell ref="A3:H3"/>
    <x:mergeCell ref="A8:H9"/>
    <x:mergeCell ref="D5:E5"/>
    <x:mergeCell ref="G5:H5"/>
    <x:mergeCell ref="D6:E6"/>
    <x:mergeCell ref="G6:H6"/>
    <x:mergeCell ref="D7:E7"/>
    <x:mergeCell ref="G7:H7"/>
    <x:mergeCell ref="A19:C19"/>
    <x:mergeCell ref="D19:E19"/>
    <x:mergeCell ref="F19:G19"/>
    <x:mergeCell ref="A21:H23"/>
  </x:mergeCells>
  <x:conditionalFormatting sqref="C13:C17">
    <x:cfRule type="containsText" dxfId="0" priority="1" operator="containsText" text="Emerging"/>
    <x:cfRule type="containsText" dxfId="1" priority="2" operator="containsText" text="Developing"/>
    <x:cfRule type="containsText" dxfId="2" priority="3" operator="containsText" text="Competent"/>
    <x:cfRule type="containsText" dxfId="3" priority="4" operator="containsText" text="Transformative"/>
  </x:conditionalFormatting>
  <x:dataValidations count="2">
    <x:dataValidation type="list" sqref="G5">
      <x:formula1>'Lists'!$D$2:$D$3</x:formula1>
    </x:dataValidation>
    <x:dataValidation type="list" sqref="C13:C17">
      <x:formula1>'Lists'!$A$2:$A$5</x:formula1>
    </x:dataValidation>
  </x:dataValidations>
  <x:pageMargins left="0.7" right="0.7" top="0.75" bottom="0.75" header="0.3" footer="0.3"/>
  <x:drawing xmlns:r="http://schemas.openxmlformats.org/officeDocument/2006/relationships" r:id="R2575ba8602ef4c99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1" hidden="0" customWidth="1"/>
    <x:col min="9" max="9" width="16" hidden="0" customWidth="1"/>
    <x:col min="10" max="10" width="28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1" customHeight="1">
      <x:c r="A1" s="10" t="str">
        <x:v>COHORT 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8" customHeight="1">
      <x:c r="A3" s="12" t="str">
        <x:v>Enter one row per learner or team; scores and performance bands calculate automatically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>
      <x:c r="A5" s="72" t="str">
        <x:v>Learner / team</x:v>
      </x:c>
      <x:c r="B5" s="72" t="str">
        <x:v>Type</x:v>
      </x:c>
      <x:c r="C5" s="72" t="str">
        <x:v>Systems thinking</x:v>
      </x:c>
      <x:c r="D5" s="72" t="str">
        <x:v>Ethical reasoning</x:v>
      </x:c>
      <x:c r="E5" s="72" t="str">
        <x:v>Collaboration</x:v>
      </x:c>
      <x:c r="F5" s="72" t="str">
        <x:v>Action competence</x:v>
      </x:c>
      <x:c r="G5" s="72" t="str">
        <x:v>Critical reflection</x:v>
      </x:c>
      <x:c r="H5" s="72" t="str">
        <x:v>Overall</x:v>
      </x:c>
      <x:c r="I5" s="72" t="str">
        <x:v>Band</x:v>
      </x:c>
      <x:c r="J5" s="72" t="str">
        <x:v>Assessor notes</x:v>
      </x:c>
      <x:c r="K5" s="72" t="str">
        <x:v>Systems score</x:v>
      </x:c>
      <x:c r="L5" s="72" t="str">
        <x:v>Ethics score</x:v>
      </x:c>
      <x:c r="M5" s="72" t="str">
        <x:v>Collaboration score</x:v>
      </x:c>
      <x:c r="N5" s="72" t="str">
        <x:v>Action score</x:v>
      </x:c>
      <x:c r="O5" s="72" t="str">
        <x:v>Reflection score</x:v>
      </x:c>
    </x:row>
    <x:row r="6" ht="28" customHeight="1">
      <x:c r="A6" s="144"/>
      <x:c r="B6" s="144"/>
      <x:c r="C6" s="146"/>
      <x:c r="D6" s="146"/>
      <x:c r="E6" s="146"/>
      <x:c r="F6" s="146"/>
      <x:c r="G6" s="146"/>
      <x:c r="H6" s="152" t="str">
        <x:f>IF(COUNT(K6:O6)&lt;5,"",K6*'Assessment Form'!$B$13+L6*'Assessment Form'!$B$14+M6*'Assessment Form'!$B$15+N6*'Assessment Form'!$B$16+O6*'Assessment Form'!$B$17)</x:f>
      </x:c>
      <x:c r="I6" s="158" t="str">
        <x:f>IF(H6="","",IF(H6&lt;1.5,"Emerging",IF(H6&lt;2.5,"Developing",IF(H6&lt;3.5,"Competent","Transformative"))))</x:f>
      </x:c>
      <x:c r="J6" s="144"/>
      <x:c r="K6" s="162" t="str">
        <x:f>IF(C6="","",VLOOKUP(C6,'Lists'!$A$2:$B$5,2,FALSE))</x:f>
      </x:c>
      <x:c r="L6" s="162" t="str">
        <x:f>IF(D6="","",VLOOKUP(D6,'Lists'!$A$2:$B$5,2,FALSE))</x:f>
      </x:c>
      <x:c r="M6" s="162" t="str">
        <x:f>IF(E6="","",VLOOKUP(E6,'Lists'!$A$2:$B$5,2,FALSE))</x:f>
      </x:c>
      <x:c r="N6" s="162" t="str">
        <x:f>IF(F6="","",VLOOKUP(F6,'Lists'!$A$2:$B$5,2,FALSE))</x:f>
      </x:c>
      <x:c r="O6" s="162" t="str">
        <x:f>IF(G6="","",VLOOKUP(G6,'Lists'!$A$2:$B$5,2,FALSE))</x:f>
      </x:c>
    </x:row>
    <x:row r="7" ht="28" customHeight="1">
      <x:c r="A7" s="144"/>
      <x:c r="B7" s="144"/>
      <x:c r="C7" s="146"/>
      <x:c r="D7" s="146"/>
      <x:c r="E7" s="146"/>
      <x:c r="F7" s="146"/>
      <x:c r="G7" s="146"/>
      <x:c r="H7" s="152" t="str">
        <x:f>IF(COUNT(K7:O7)&lt;5,"",K7*'Assessment Form'!$B$13+L7*'Assessment Form'!$B$14+M7*'Assessment Form'!$B$15+N7*'Assessment Form'!$B$16+O7*'Assessment Form'!$B$17)</x:f>
      </x:c>
      <x:c r="I7" s="158" t="str">
        <x:f>IF(H7="","",IF(H7&lt;1.5,"Emerging",IF(H7&lt;2.5,"Developing",IF(H7&lt;3.5,"Competent","Transformative"))))</x:f>
      </x:c>
      <x:c r="J7" s="144"/>
      <x:c r="K7" s="162" t="str">
        <x:f>IF(C7="","",VLOOKUP(C7,'Lists'!$A$2:$B$5,2,FALSE))</x:f>
      </x:c>
      <x:c r="L7" s="162" t="str">
        <x:f>IF(D7="","",VLOOKUP(D7,'Lists'!$A$2:$B$5,2,FALSE))</x:f>
      </x:c>
      <x:c r="M7" s="162" t="str">
        <x:f>IF(E7="","",VLOOKUP(E7,'Lists'!$A$2:$B$5,2,FALSE))</x:f>
      </x:c>
      <x:c r="N7" s="162" t="str">
        <x:f>IF(F7="","",VLOOKUP(F7,'Lists'!$A$2:$B$5,2,FALSE))</x:f>
      </x:c>
      <x:c r="O7" s="162" t="str">
        <x:f>IF(G7="","",VLOOKUP(G7,'Lists'!$A$2:$B$5,2,FALSE))</x:f>
      </x:c>
    </x:row>
    <x:row r="8" ht="28" customHeight="1">
      <x:c r="A8" s="144"/>
      <x:c r="B8" s="144"/>
      <x:c r="C8" s="146"/>
      <x:c r="D8" s="146"/>
      <x:c r="E8" s="146"/>
      <x:c r="F8" s="146"/>
      <x:c r="G8" s="146"/>
      <x:c r="H8" s="152" t="str">
        <x:f>IF(COUNT(K8:O8)&lt;5,"",K8*'Assessment Form'!$B$13+L8*'Assessment Form'!$B$14+M8*'Assessment Form'!$B$15+N8*'Assessment Form'!$B$16+O8*'Assessment Form'!$B$17)</x:f>
      </x:c>
      <x:c r="I8" s="158" t="str">
        <x:f>IF(H8="","",IF(H8&lt;1.5,"Emerging",IF(H8&lt;2.5,"Developing",IF(H8&lt;3.5,"Competent","Transformative"))))</x:f>
      </x:c>
      <x:c r="J8" s="144"/>
      <x:c r="K8" s="162" t="str">
        <x:f>IF(C8="","",VLOOKUP(C8,'Lists'!$A$2:$B$5,2,FALSE))</x:f>
      </x:c>
      <x:c r="L8" s="162" t="str">
        <x:f>IF(D8="","",VLOOKUP(D8,'Lists'!$A$2:$B$5,2,FALSE))</x:f>
      </x:c>
      <x:c r="M8" s="162" t="str">
        <x:f>IF(E8="","",VLOOKUP(E8,'Lists'!$A$2:$B$5,2,FALSE))</x:f>
      </x:c>
      <x:c r="N8" s="162" t="str">
        <x:f>IF(F8="","",VLOOKUP(F8,'Lists'!$A$2:$B$5,2,FALSE))</x:f>
      </x:c>
      <x:c r="O8" s="162" t="str">
        <x:f>IF(G8="","",VLOOKUP(G8,'Lists'!$A$2:$B$5,2,FALSE))</x:f>
      </x:c>
    </x:row>
    <x:row r="9" ht="28" customHeight="1">
      <x:c r="A9" s="144"/>
      <x:c r="B9" s="144"/>
      <x:c r="C9" s="146"/>
      <x:c r="D9" s="146"/>
      <x:c r="E9" s="146"/>
      <x:c r="F9" s="146"/>
      <x:c r="G9" s="146"/>
      <x:c r="H9" s="152" t="str">
        <x:f>IF(COUNT(K9:O9)&lt;5,"",K9*'Assessment Form'!$B$13+L9*'Assessment Form'!$B$14+M9*'Assessment Form'!$B$15+N9*'Assessment Form'!$B$16+O9*'Assessment Form'!$B$17)</x:f>
      </x:c>
      <x:c r="I9" s="158" t="str">
        <x:f>IF(H9="","",IF(H9&lt;1.5,"Emerging",IF(H9&lt;2.5,"Developing",IF(H9&lt;3.5,"Competent","Transformative"))))</x:f>
      </x:c>
      <x:c r="J9" s="144"/>
      <x:c r="K9" s="162" t="str">
        <x:f>IF(C9="","",VLOOKUP(C9,'Lists'!$A$2:$B$5,2,FALSE))</x:f>
      </x:c>
      <x:c r="L9" s="162" t="str">
        <x:f>IF(D9="","",VLOOKUP(D9,'Lists'!$A$2:$B$5,2,FALSE))</x:f>
      </x:c>
      <x:c r="M9" s="162" t="str">
        <x:f>IF(E9="","",VLOOKUP(E9,'Lists'!$A$2:$B$5,2,FALSE))</x:f>
      </x:c>
      <x:c r="N9" s="162" t="str">
        <x:f>IF(F9="","",VLOOKUP(F9,'Lists'!$A$2:$B$5,2,FALSE))</x:f>
      </x:c>
      <x:c r="O9" s="162" t="str">
        <x:f>IF(G9="","",VLOOKUP(G9,'Lists'!$A$2:$B$5,2,FALSE))</x:f>
      </x:c>
    </x:row>
    <x:row r="10" ht="28" customHeight="1">
      <x:c r="A10" s="144"/>
      <x:c r="B10" s="144"/>
      <x:c r="C10" s="146"/>
      <x:c r="D10" s="146"/>
      <x:c r="E10" s="146"/>
      <x:c r="F10" s="146"/>
      <x:c r="G10" s="146"/>
      <x:c r="H10" s="152" t="str">
        <x:f>IF(COUNT(K10:O10)&lt;5,"",K10*'Assessment Form'!$B$13+L10*'Assessment Form'!$B$14+M10*'Assessment Form'!$B$15+N10*'Assessment Form'!$B$16+O10*'Assessment Form'!$B$17)</x:f>
      </x:c>
      <x:c r="I10" s="158" t="str">
        <x:f>IF(H10="","",IF(H10&lt;1.5,"Emerging",IF(H10&lt;2.5,"Developing",IF(H10&lt;3.5,"Competent","Transformative"))))</x:f>
      </x:c>
      <x:c r="J10" s="144"/>
      <x:c r="K10" s="162" t="str">
        <x:f>IF(C10="","",VLOOKUP(C10,'Lists'!$A$2:$B$5,2,FALSE))</x:f>
      </x:c>
      <x:c r="L10" s="162" t="str">
        <x:f>IF(D10="","",VLOOKUP(D10,'Lists'!$A$2:$B$5,2,FALSE))</x:f>
      </x:c>
      <x:c r="M10" s="162" t="str">
        <x:f>IF(E10="","",VLOOKUP(E10,'Lists'!$A$2:$B$5,2,FALSE))</x:f>
      </x:c>
      <x:c r="N10" s="162" t="str">
        <x:f>IF(F10="","",VLOOKUP(F10,'Lists'!$A$2:$B$5,2,FALSE))</x:f>
      </x:c>
      <x:c r="O10" s="162" t="str">
        <x:f>IF(G10="","",VLOOKUP(G10,'Lists'!$A$2:$B$5,2,FALSE))</x:f>
      </x:c>
    </x:row>
    <x:row r="11" ht="28" customHeight="1">
      <x:c r="A11" s="144"/>
      <x:c r="B11" s="144"/>
      <x:c r="C11" s="146"/>
      <x:c r="D11" s="146"/>
      <x:c r="E11" s="146"/>
      <x:c r="F11" s="146"/>
      <x:c r="G11" s="146"/>
      <x:c r="H11" s="152" t="str">
        <x:f>IF(COUNT(K11:O11)&lt;5,"",K11*'Assessment Form'!$B$13+L11*'Assessment Form'!$B$14+M11*'Assessment Form'!$B$15+N11*'Assessment Form'!$B$16+O11*'Assessment Form'!$B$17)</x:f>
      </x:c>
      <x:c r="I11" s="158" t="str">
        <x:f>IF(H11="","",IF(H11&lt;1.5,"Emerging",IF(H11&lt;2.5,"Developing",IF(H11&lt;3.5,"Competent","Transformative"))))</x:f>
      </x:c>
      <x:c r="J11" s="144"/>
      <x:c r="K11" s="162" t="str">
        <x:f>IF(C11="","",VLOOKUP(C11,'Lists'!$A$2:$B$5,2,FALSE))</x:f>
      </x:c>
      <x:c r="L11" s="162" t="str">
        <x:f>IF(D11="","",VLOOKUP(D11,'Lists'!$A$2:$B$5,2,FALSE))</x:f>
      </x:c>
      <x:c r="M11" s="162" t="str">
        <x:f>IF(E11="","",VLOOKUP(E11,'Lists'!$A$2:$B$5,2,FALSE))</x:f>
      </x:c>
      <x:c r="N11" s="162" t="str">
        <x:f>IF(F11="","",VLOOKUP(F11,'Lists'!$A$2:$B$5,2,FALSE))</x:f>
      </x:c>
      <x:c r="O11" s="162" t="str">
        <x:f>IF(G11="","",VLOOKUP(G11,'Lists'!$A$2:$B$5,2,FALSE))</x:f>
      </x:c>
    </x:row>
    <x:row r="12" ht="28" customHeight="1">
      <x:c r="A12" s="144"/>
      <x:c r="B12" s="144"/>
      <x:c r="C12" s="146"/>
      <x:c r="D12" s="146"/>
      <x:c r="E12" s="146"/>
      <x:c r="F12" s="146"/>
      <x:c r="G12" s="146"/>
      <x:c r="H12" s="152" t="str">
        <x:f>IF(COUNT(K12:O12)&lt;5,"",K12*'Assessment Form'!$B$13+L12*'Assessment Form'!$B$14+M12*'Assessment Form'!$B$15+N12*'Assessment Form'!$B$16+O12*'Assessment Form'!$B$17)</x:f>
      </x:c>
      <x:c r="I12" s="158" t="str">
        <x:f>IF(H12="","",IF(H12&lt;1.5,"Emerging",IF(H12&lt;2.5,"Developing",IF(H12&lt;3.5,"Competent","Transformative"))))</x:f>
      </x:c>
      <x:c r="J12" s="144"/>
      <x:c r="K12" s="162" t="str">
        <x:f>IF(C12="","",VLOOKUP(C12,'Lists'!$A$2:$B$5,2,FALSE))</x:f>
      </x:c>
      <x:c r="L12" s="162" t="str">
        <x:f>IF(D12="","",VLOOKUP(D12,'Lists'!$A$2:$B$5,2,FALSE))</x:f>
      </x:c>
      <x:c r="M12" s="162" t="str">
        <x:f>IF(E12="","",VLOOKUP(E12,'Lists'!$A$2:$B$5,2,FALSE))</x:f>
      </x:c>
      <x:c r="N12" s="162" t="str">
        <x:f>IF(F12="","",VLOOKUP(F12,'Lists'!$A$2:$B$5,2,FALSE))</x:f>
      </x:c>
      <x:c r="O12" s="162" t="str">
        <x:f>IF(G12="","",VLOOKUP(G12,'Lists'!$A$2:$B$5,2,FALSE))</x:f>
      </x:c>
    </x:row>
    <x:row r="13" ht="28" customHeight="1">
      <x:c r="A13" s="144"/>
      <x:c r="B13" s="144"/>
      <x:c r="C13" s="146"/>
      <x:c r="D13" s="146"/>
      <x:c r="E13" s="146"/>
      <x:c r="F13" s="146"/>
      <x:c r="G13" s="146"/>
      <x:c r="H13" s="152" t="str">
        <x:f>IF(COUNT(K13:O13)&lt;5,"",K13*'Assessment Form'!$B$13+L13*'Assessment Form'!$B$14+M13*'Assessment Form'!$B$15+N13*'Assessment Form'!$B$16+O13*'Assessment Form'!$B$17)</x:f>
      </x:c>
      <x:c r="I13" s="158" t="str">
        <x:f>IF(H13="","",IF(H13&lt;1.5,"Emerging",IF(H13&lt;2.5,"Developing",IF(H13&lt;3.5,"Competent","Transformative"))))</x:f>
      </x:c>
      <x:c r="J13" s="144"/>
      <x:c r="K13" s="162" t="str">
        <x:f>IF(C13="","",VLOOKUP(C13,'Lists'!$A$2:$B$5,2,FALSE))</x:f>
      </x:c>
      <x:c r="L13" s="162" t="str">
        <x:f>IF(D13="","",VLOOKUP(D13,'Lists'!$A$2:$B$5,2,FALSE))</x:f>
      </x:c>
      <x:c r="M13" s="162" t="str">
        <x:f>IF(E13="","",VLOOKUP(E13,'Lists'!$A$2:$B$5,2,FALSE))</x:f>
      </x:c>
      <x:c r="N13" s="162" t="str">
        <x:f>IF(F13="","",VLOOKUP(F13,'Lists'!$A$2:$B$5,2,FALSE))</x:f>
      </x:c>
      <x:c r="O13" s="162" t="str">
        <x:f>IF(G13="","",VLOOKUP(G13,'Lists'!$A$2:$B$5,2,FALSE))</x:f>
      </x:c>
    </x:row>
    <x:row r="14" ht="28" customHeight="1">
      <x:c r="A14" s="144"/>
      <x:c r="B14" s="144"/>
      <x:c r="C14" s="146"/>
      <x:c r="D14" s="146"/>
      <x:c r="E14" s="146"/>
      <x:c r="F14" s="146"/>
      <x:c r="G14" s="146"/>
      <x:c r="H14" s="152" t="str">
        <x:f>IF(COUNT(K14:O14)&lt;5,"",K14*'Assessment Form'!$B$13+L14*'Assessment Form'!$B$14+M14*'Assessment Form'!$B$15+N14*'Assessment Form'!$B$16+O14*'Assessment Form'!$B$17)</x:f>
      </x:c>
      <x:c r="I14" s="158" t="str">
        <x:f>IF(H14="","",IF(H14&lt;1.5,"Emerging",IF(H14&lt;2.5,"Developing",IF(H14&lt;3.5,"Competent","Transformative"))))</x:f>
      </x:c>
      <x:c r="J14" s="144"/>
      <x:c r="K14" s="162" t="str">
        <x:f>IF(C14="","",VLOOKUP(C14,'Lists'!$A$2:$B$5,2,FALSE))</x:f>
      </x:c>
      <x:c r="L14" s="162" t="str">
        <x:f>IF(D14="","",VLOOKUP(D14,'Lists'!$A$2:$B$5,2,FALSE))</x:f>
      </x:c>
      <x:c r="M14" s="162" t="str">
        <x:f>IF(E14="","",VLOOKUP(E14,'Lists'!$A$2:$B$5,2,FALSE))</x:f>
      </x:c>
      <x:c r="N14" s="162" t="str">
        <x:f>IF(F14="","",VLOOKUP(F14,'Lists'!$A$2:$B$5,2,FALSE))</x:f>
      </x:c>
      <x:c r="O14" s="162" t="str">
        <x:f>IF(G14="","",VLOOKUP(G14,'Lists'!$A$2:$B$5,2,FALSE))</x:f>
      </x:c>
    </x:row>
    <x:row r="15" ht="28" customHeight="1">
      <x:c r="A15" s="144"/>
      <x:c r="B15" s="144"/>
      <x:c r="C15" s="146"/>
      <x:c r="D15" s="146"/>
      <x:c r="E15" s="146"/>
      <x:c r="F15" s="146"/>
      <x:c r="G15" s="146"/>
      <x:c r="H15" s="152" t="str">
        <x:f>IF(COUNT(K15:O15)&lt;5,"",K15*'Assessment Form'!$B$13+L15*'Assessment Form'!$B$14+M15*'Assessment Form'!$B$15+N15*'Assessment Form'!$B$16+O15*'Assessment Form'!$B$17)</x:f>
      </x:c>
      <x:c r="I15" s="158" t="str">
        <x:f>IF(H15="","",IF(H15&lt;1.5,"Emerging",IF(H15&lt;2.5,"Developing",IF(H15&lt;3.5,"Competent","Transformative"))))</x:f>
      </x:c>
      <x:c r="J15" s="144"/>
      <x:c r="K15" s="162" t="str">
        <x:f>IF(C15="","",VLOOKUP(C15,'Lists'!$A$2:$B$5,2,FALSE))</x:f>
      </x:c>
      <x:c r="L15" s="162" t="str">
        <x:f>IF(D15="","",VLOOKUP(D15,'Lists'!$A$2:$B$5,2,FALSE))</x:f>
      </x:c>
      <x:c r="M15" s="162" t="str">
        <x:f>IF(E15="","",VLOOKUP(E15,'Lists'!$A$2:$B$5,2,FALSE))</x:f>
      </x:c>
      <x:c r="N15" s="162" t="str">
        <x:f>IF(F15="","",VLOOKUP(F15,'Lists'!$A$2:$B$5,2,FALSE))</x:f>
      </x:c>
      <x:c r="O15" s="162" t="str">
        <x:f>IF(G15="","",VLOOKUP(G15,'Lists'!$A$2:$B$5,2,FALSE))</x:f>
      </x:c>
    </x:row>
    <x:row r="16" ht="28" customHeight="1">
      <x:c r="A16" s="144"/>
      <x:c r="B16" s="144"/>
      <x:c r="C16" s="146"/>
      <x:c r="D16" s="146"/>
      <x:c r="E16" s="146"/>
      <x:c r="F16" s="146"/>
      <x:c r="G16" s="146"/>
      <x:c r="H16" s="152" t="str">
        <x:f>IF(COUNT(K16:O16)&lt;5,"",K16*'Assessment Form'!$B$13+L16*'Assessment Form'!$B$14+M16*'Assessment Form'!$B$15+N16*'Assessment Form'!$B$16+O16*'Assessment Form'!$B$17)</x:f>
      </x:c>
      <x:c r="I16" s="158" t="str">
        <x:f>IF(H16="","",IF(H16&lt;1.5,"Emerging",IF(H16&lt;2.5,"Developing",IF(H16&lt;3.5,"Competent","Transformative"))))</x:f>
      </x:c>
      <x:c r="J16" s="144"/>
      <x:c r="K16" s="162" t="str">
        <x:f>IF(C16="","",VLOOKUP(C16,'Lists'!$A$2:$B$5,2,FALSE))</x:f>
      </x:c>
      <x:c r="L16" s="162" t="str">
        <x:f>IF(D16="","",VLOOKUP(D16,'Lists'!$A$2:$B$5,2,FALSE))</x:f>
      </x:c>
      <x:c r="M16" s="162" t="str">
        <x:f>IF(E16="","",VLOOKUP(E16,'Lists'!$A$2:$B$5,2,FALSE))</x:f>
      </x:c>
      <x:c r="N16" s="162" t="str">
        <x:f>IF(F16="","",VLOOKUP(F16,'Lists'!$A$2:$B$5,2,FALSE))</x:f>
      </x:c>
      <x:c r="O16" s="162" t="str">
        <x:f>IF(G16="","",VLOOKUP(G16,'Lists'!$A$2:$B$5,2,FALSE))</x:f>
      </x:c>
    </x:row>
    <x:row r="17" ht="28" customHeight="1">
      <x:c r="A17" s="144"/>
      <x:c r="B17" s="144"/>
      <x:c r="C17" s="146"/>
      <x:c r="D17" s="146"/>
      <x:c r="E17" s="146"/>
      <x:c r="F17" s="146"/>
      <x:c r="G17" s="146"/>
      <x:c r="H17" s="152" t="str">
        <x:f>IF(COUNT(K17:O17)&lt;5,"",K17*'Assessment Form'!$B$13+L17*'Assessment Form'!$B$14+M17*'Assessment Form'!$B$15+N17*'Assessment Form'!$B$16+O17*'Assessment Form'!$B$17)</x:f>
      </x:c>
      <x:c r="I17" s="158" t="str">
        <x:f>IF(H17="","",IF(H17&lt;1.5,"Emerging",IF(H17&lt;2.5,"Developing",IF(H17&lt;3.5,"Competent","Transformative"))))</x:f>
      </x:c>
      <x:c r="J17" s="144"/>
      <x:c r="K17" s="162" t="str">
        <x:f>IF(C17="","",VLOOKUP(C17,'Lists'!$A$2:$B$5,2,FALSE))</x:f>
      </x:c>
      <x:c r="L17" s="162" t="str">
        <x:f>IF(D17="","",VLOOKUP(D17,'Lists'!$A$2:$B$5,2,FALSE))</x:f>
      </x:c>
      <x:c r="M17" s="162" t="str">
        <x:f>IF(E17="","",VLOOKUP(E17,'Lists'!$A$2:$B$5,2,FALSE))</x:f>
      </x:c>
      <x:c r="N17" s="162" t="str">
        <x:f>IF(F17="","",VLOOKUP(F17,'Lists'!$A$2:$B$5,2,FALSE))</x:f>
      </x:c>
      <x:c r="O17" s="162" t="str">
        <x:f>IF(G17="","",VLOOKUP(G17,'Lists'!$A$2:$B$5,2,FALSE))</x:f>
      </x:c>
    </x:row>
    <x:row r="18" ht="28" customHeight="1">
      <x:c r="A18" s="144"/>
      <x:c r="B18" s="144"/>
      <x:c r="C18" s="146"/>
      <x:c r="D18" s="146"/>
      <x:c r="E18" s="146"/>
      <x:c r="F18" s="146"/>
      <x:c r="G18" s="146"/>
      <x:c r="H18" s="152" t="str">
        <x:f>IF(COUNT(K18:O18)&lt;5,"",K18*'Assessment Form'!$B$13+L18*'Assessment Form'!$B$14+M18*'Assessment Form'!$B$15+N18*'Assessment Form'!$B$16+O18*'Assessment Form'!$B$17)</x:f>
      </x:c>
      <x:c r="I18" s="158" t="str">
        <x:f>IF(H18="","",IF(H18&lt;1.5,"Emerging",IF(H18&lt;2.5,"Developing",IF(H18&lt;3.5,"Competent","Transformative"))))</x:f>
      </x:c>
      <x:c r="J18" s="144"/>
      <x:c r="K18" s="162" t="str">
        <x:f>IF(C18="","",VLOOKUP(C18,'Lists'!$A$2:$B$5,2,FALSE))</x:f>
      </x:c>
      <x:c r="L18" s="162" t="str">
        <x:f>IF(D18="","",VLOOKUP(D18,'Lists'!$A$2:$B$5,2,FALSE))</x:f>
      </x:c>
      <x:c r="M18" s="162" t="str">
        <x:f>IF(E18="","",VLOOKUP(E18,'Lists'!$A$2:$B$5,2,FALSE))</x:f>
      </x:c>
      <x:c r="N18" s="162" t="str">
        <x:f>IF(F18="","",VLOOKUP(F18,'Lists'!$A$2:$B$5,2,FALSE))</x:f>
      </x:c>
      <x:c r="O18" s="162" t="str">
        <x:f>IF(G18="","",VLOOKUP(G18,'Lists'!$A$2:$B$5,2,FALSE))</x:f>
      </x:c>
    </x:row>
    <x:row r="19" ht="28" customHeight="1">
      <x:c r="A19" s="144"/>
      <x:c r="B19" s="144"/>
      <x:c r="C19" s="146"/>
      <x:c r="D19" s="146"/>
      <x:c r="E19" s="146"/>
      <x:c r="F19" s="146"/>
      <x:c r="G19" s="146"/>
      <x:c r="H19" s="152" t="str">
        <x:f>IF(COUNT(K19:O19)&lt;5,"",K19*'Assessment Form'!$B$13+L19*'Assessment Form'!$B$14+M19*'Assessment Form'!$B$15+N19*'Assessment Form'!$B$16+O19*'Assessment Form'!$B$17)</x:f>
      </x:c>
      <x:c r="I19" s="158" t="str">
        <x:f>IF(H19="","",IF(H19&lt;1.5,"Emerging",IF(H19&lt;2.5,"Developing",IF(H19&lt;3.5,"Competent","Transformative"))))</x:f>
      </x:c>
      <x:c r="J19" s="144"/>
      <x:c r="K19" s="162" t="str">
        <x:f>IF(C19="","",VLOOKUP(C19,'Lists'!$A$2:$B$5,2,FALSE))</x:f>
      </x:c>
      <x:c r="L19" s="162" t="str">
        <x:f>IF(D19="","",VLOOKUP(D19,'Lists'!$A$2:$B$5,2,FALSE))</x:f>
      </x:c>
      <x:c r="M19" s="162" t="str">
        <x:f>IF(E19="","",VLOOKUP(E19,'Lists'!$A$2:$B$5,2,FALSE))</x:f>
      </x:c>
      <x:c r="N19" s="162" t="str">
        <x:f>IF(F19="","",VLOOKUP(F19,'Lists'!$A$2:$B$5,2,FALSE))</x:f>
      </x:c>
      <x:c r="O19" s="162" t="str">
        <x:f>IF(G19="","",VLOOKUP(G19,'Lists'!$A$2:$B$5,2,FALSE))</x:f>
      </x:c>
    </x:row>
    <x:row r="20" ht="28" customHeight="1">
      <x:c r="A20" s="144"/>
      <x:c r="B20" s="144"/>
      <x:c r="C20" s="146"/>
      <x:c r="D20" s="146"/>
      <x:c r="E20" s="146"/>
      <x:c r="F20" s="146"/>
      <x:c r="G20" s="146"/>
      <x:c r="H20" s="152" t="str">
        <x:f>IF(COUNT(K20:O20)&lt;5,"",K20*'Assessment Form'!$B$13+L20*'Assessment Form'!$B$14+M20*'Assessment Form'!$B$15+N20*'Assessment Form'!$B$16+O20*'Assessment Form'!$B$17)</x:f>
      </x:c>
      <x:c r="I20" s="158" t="str">
        <x:f>IF(H20="","",IF(H20&lt;1.5,"Emerging",IF(H20&lt;2.5,"Developing",IF(H20&lt;3.5,"Competent","Transformative"))))</x:f>
      </x:c>
      <x:c r="J20" s="144"/>
      <x:c r="K20" s="162" t="str">
        <x:f>IF(C20="","",VLOOKUP(C20,'Lists'!$A$2:$B$5,2,FALSE))</x:f>
      </x:c>
      <x:c r="L20" s="162" t="str">
        <x:f>IF(D20="","",VLOOKUP(D20,'Lists'!$A$2:$B$5,2,FALSE))</x:f>
      </x:c>
      <x:c r="M20" s="162" t="str">
        <x:f>IF(E20="","",VLOOKUP(E20,'Lists'!$A$2:$B$5,2,FALSE))</x:f>
      </x:c>
      <x:c r="N20" s="162" t="str">
        <x:f>IF(F20="","",VLOOKUP(F20,'Lists'!$A$2:$B$5,2,FALSE))</x:f>
      </x:c>
      <x:c r="O20" s="162" t="str">
        <x:f>IF(G20="","",VLOOKUP(G20,'Lists'!$A$2:$B$5,2,FALSE))</x:f>
      </x:c>
    </x:row>
    <x:row r="21" ht="28" customHeight="1">
      <x:c r="A21" s="144"/>
      <x:c r="B21" s="144"/>
      <x:c r="C21" s="146"/>
      <x:c r="D21" s="146"/>
      <x:c r="E21" s="146"/>
      <x:c r="F21" s="146"/>
      <x:c r="G21" s="146"/>
      <x:c r="H21" s="152" t="str">
        <x:f>IF(COUNT(K21:O21)&lt;5,"",K21*'Assessment Form'!$B$13+L21*'Assessment Form'!$B$14+M21*'Assessment Form'!$B$15+N21*'Assessment Form'!$B$16+O21*'Assessment Form'!$B$17)</x:f>
      </x:c>
      <x:c r="I21" s="158" t="str">
        <x:f>IF(H21="","",IF(H21&lt;1.5,"Emerging",IF(H21&lt;2.5,"Developing",IF(H21&lt;3.5,"Competent","Transformative"))))</x:f>
      </x:c>
      <x:c r="J21" s="144"/>
      <x:c r="K21" s="162" t="str">
        <x:f>IF(C21="","",VLOOKUP(C21,'Lists'!$A$2:$B$5,2,FALSE))</x:f>
      </x:c>
      <x:c r="L21" s="162" t="str">
        <x:f>IF(D21="","",VLOOKUP(D21,'Lists'!$A$2:$B$5,2,FALSE))</x:f>
      </x:c>
      <x:c r="M21" s="162" t="str">
        <x:f>IF(E21="","",VLOOKUP(E21,'Lists'!$A$2:$B$5,2,FALSE))</x:f>
      </x:c>
      <x:c r="N21" s="162" t="str">
        <x:f>IF(F21="","",VLOOKUP(F21,'Lists'!$A$2:$B$5,2,FALSE))</x:f>
      </x:c>
      <x:c r="O21" s="162" t="str">
        <x:f>IF(G21="","",VLOOKUP(G21,'Lists'!$A$2:$B$5,2,FALSE))</x:f>
      </x:c>
    </x:row>
    <x:row r="22" ht="28" customHeight="1">
      <x:c r="A22" s="144"/>
      <x:c r="B22" s="144"/>
      <x:c r="C22" s="146"/>
      <x:c r="D22" s="146"/>
      <x:c r="E22" s="146"/>
      <x:c r="F22" s="146"/>
      <x:c r="G22" s="146"/>
      <x:c r="H22" s="152" t="str">
        <x:f>IF(COUNT(K22:O22)&lt;5,"",K22*'Assessment Form'!$B$13+L22*'Assessment Form'!$B$14+M22*'Assessment Form'!$B$15+N22*'Assessment Form'!$B$16+O22*'Assessment Form'!$B$17)</x:f>
      </x:c>
      <x:c r="I22" s="158" t="str">
        <x:f>IF(H22="","",IF(H22&lt;1.5,"Emerging",IF(H22&lt;2.5,"Developing",IF(H22&lt;3.5,"Competent","Transformative"))))</x:f>
      </x:c>
      <x:c r="J22" s="144"/>
      <x:c r="K22" s="162" t="str">
        <x:f>IF(C22="","",VLOOKUP(C22,'Lists'!$A$2:$B$5,2,FALSE))</x:f>
      </x:c>
      <x:c r="L22" s="162" t="str">
        <x:f>IF(D22="","",VLOOKUP(D22,'Lists'!$A$2:$B$5,2,FALSE))</x:f>
      </x:c>
      <x:c r="M22" s="162" t="str">
        <x:f>IF(E22="","",VLOOKUP(E22,'Lists'!$A$2:$B$5,2,FALSE))</x:f>
      </x:c>
      <x:c r="N22" s="162" t="str">
        <x:f>IF(F22="","",VLOOKUP(F22,'Lists'!$A$2:$B$5,2,FALSE))</x:f>
      </x:c>
      <x:c r="O22" s="162" t="str">
        <x:f>IF(G22="","",VLOOKUP(G22,'Lists'!$A$2:$B$5,2,FALSE))</x:f>
      </x:c>
    </x:row>
    <x:row r="23" ht="28" customHeight="1">
      <x:c r="A23" s="144"/>
      <x:c r="B23" s="144"/>
      <x:c r="C23" s="146"/>
      <x:c r="D23" s="146"/>
      <x:c r="E23" s="146"/>
      <x:c r="F23" s="146"/>
      <x:c r="G23" s="146"/>
      <x:c r="H23" s="152" t="str">
        <x:f>IF(COUNT(K23:O23)&lt;5,"",K23*'Assessment Form'!$B$13+L23*'Assessment Form'!$B$14+M23*'Assessment Form'!$B$15+N23*'Assessment Form'!$B$16+O23*'Assessment Form'!$B$17)</x:f>
      </x:c>
      <x:c r="I23" s="158" t="str">
        <x:f>IF(H23="","",IF(H23&lt;1.5,"Emerging",IF(H23&lt;2.5,"Developing",IF(H23&lt;3.5,"Competent","Transformative"))))</x:f>
      </x:c>
      <x:c r="J23" s="144"/>
      <x:c r="K23" s="162" t="str">
        <x:f>IF(C23="","",VLOOKUP(C23,'Lists'!$A$2:$B$5,2,FALSE))</x:f>
      </x:c>
      <x:c r="L23" s="162" t="str">
        <x:f>IF(D23="","",VLOOKUP(D23,'Lists'!$A$2:$B$5,2,FALSE))</x:f>
      </x:c>
      <x:c r="M23" s="162" t="str">
        <x:f>IF(E23="","",VLOOKUP(E23,'Lists'!$A$2:$B$5,2,FALSE))</x:f>
      </x:c>
      <x:c r="N23" s="162" t="str">
        <x:f>IF(F23="","",VLOOKUP(F23,'Lists'!$A$2:$B$5,2,FALSE))</x:f>
      </x:c>
      <x:c r="O23" s="162" t="str">
        <x:f>IF(G23="","",VLOOKUP(G23,'Lists'!$A$2:$B$5,2,FALSE))</x:f>
      </x:c>
    </x:row>
    <x:row r="24" ht="28" customHeight="1">
      <x:c r="A24" s="144"/>
      <x:c r="B24" s="144"/>
      <x:c r="C24" s="146"/>
      <x:c r="D24" s="146"/>
      <x:c r="E24" s="146"/>
      <x:c r="F24" s="146"/>
      <x:c r="G24" s="146"/>
      <x:c r="H24" s="152" t="str">
        <x:f>IF(COUNT(K24:O24)&lt;5,"",K24*'Assessment Form'!$B$13+L24*'Assessment Form'!$B$14+M24*'Assessment Form'!$B$15+N24*'Assessment Form'!$B$16+O24*'Assessment Form'!$B$17)</x:f>
      </x:c>
      <x:c r="I24" s="158" t="str">
        <x:f>IF(H24="","",IF(H24&lt;1.5,"Emerging",IF(H24&lt;2.5,"Developing",IF(H24&lt;3.5,"Competent","Transformative"))))</x:f>
      </x:c>
      <x:c r="J24" s="144"/>
      <x:c r="K24" s="162" t="str">
        <x:f>IF(C24="","",VLOOKUP(C24,'Lists'!$A$2:$B$5,2,FALSE))</x:f>
      </x:c>
      <x:c r="L24" s="162" t="str">
        <x:f>IF(D24="","",VLOOKUP(D24,'Lists'!$A$2:$B$5,2,FALSE))</x:f>
      </x:c>
      <x:c r="M24" s="162" t="str">
        <x:f>IF(E24="","",VLOOKUP(E24,'Lists'!$A$2:$B$5,2,FALSE))</x:f>
      </x:c>
      <x:c r="N24" s="162" t="str">
        <x:f>IF(F24="","",VLOOKUP(F24,'Lists'!$A$2:$B$5,2,FALSE))</x:f>
      </x:c>
      <x:c r="O24" s="162" t="str">
        <x:f>IF(G24="","",VLOOKUP(G24,'Lists'!$A$2:$B$5,2,FALSE))</x:f>
      </x:c>
    </x:row>
    <x:row r="25" ht="28" customHeight="1">
      <x:c r="A25" s="144"/>
      <x:c r="B25" s="144"/>
      <x:c r="C25" s="146"/>
      <x:c r="D25" s="146"/>
      <x:c r="E25" s="146"/>
      <x:c r="F25" s="146"/>
      <x:c r="G25" s="146"/>
      <x:c r="H25" s="152" t="str">
        <x:f>IF(COUNT(K25:O25)&lt;5,"",K25*'Assessment Form'!$B$13+L25*'Assessment Form'!$B$14+M25*'Assessment Form'!$B$15+N25*'Assessment Form'!$B$16+O25*'Assessment Form'!$B$17)</x:f>
      </x:c>
      <x:c r="I25" s="158" t="str">
        <x:f>IF(H25="","",IF(H25&lt;1.5,"Emerging",IF(H25&lt;2.5,"Developing",IF(H25&lt;3.5,"Competent","Transformative"))))</x:f>
      </x:c>
      <x:c r="J25" s="144"/>
      <x:c r="K25" s="162" t="str">
        <x:f>IF(C25="","",VLOOKUP(C25,'Lists'!$A$2:$B$5,2,FALSE))</x:f>
      </x:c>
      <x:c r="L25" s="162" t="str">
        <x:f>IF(D25="","",VLOOKUP(D25,'Lists'!$A$2:$B$5,2,FALSE))</x:f>
      </x:c>
      <x:c r="M25" s="162" t="str">
        <x:f>IF(E25="","",VLOOKUP(E25,'Lists'!$A$2:$B$5,2,FALSE))</x:f>
      </x:c>
      <x:c r="N25" s="162" t="str">
        <x:f>IF(F25="","",VLOOKUP(F25,'Lists'!$A$2:$B$5,2,FALSE))</x:f>
      </x:c>
      <x:c r="O25" s="162" t="str">
        <x:f>IF(G25="","",VLOOKUP(G25,'Lists'!$A$2:$B$5,2,FALSE))</x:f>
      </x:c>
    </x:row>
    <x:row r="26" ht="28" customHeight="1">
      <x:c r="A26" s="144"/>
      <x:c r="B26" s="144"/>
      <x:c r="C26" s="146"/>
      <x:c r="D26" s="146"/>
      <x:c r="E26" s="146"/>
      <x:c r="F26" s="146"/>
      <x:c r="G26" s="146"/>
      <x:c r="H26" s="152" t="str">
        <x:f>IF(COUNT(K26:O26)&lt;5,"",K26*'Assessment Form'!$B$13+L26*'Assessment Form'!$B$14+M26*'Assessment Form'!$B$15+N26*'Assessment Form'!$B$16+O26*'Assessment Form'!$B$17)</x:f>
      </x:c>
      <x:c r="I26" s="158" t="str">
        <x:f>IF(H26="","",IF(H26&lt;1.5,"Emerging",IF(H26&lt;2.5,"Developing",IF(H26&lt;3.5,"Competent","Transformative"))))</x:f>
      </x:c>
      <x:c r="J26" s="144"/>
      <x:c r="K26" s="162" t="str">
        <x:f>IF(C26="","",VLOOKUP(C26,'Lists'!$A$2:$B$5,2,FALSE))</x:f>
      </x:c>
      <x:c r="L26" s="162" t="str">
        <x:f>IF(D26="","",VLOOKUP(D26,'Lists'!$A$2:$B$5,2,FALSE))</x:f>
      </x:c>
      <x:c r="M26" s="162" t="str">
        <x:f>IF(E26="","",VLOOKUP(E26,'Lists'!$A$2:$B$5,2,FALSE))</x:f>
      </x:c>
      <x:c r="N26" s="162" t="str">
        <x:f>IF(F26="","",VLOOKUP(F26,'Lists'!$A$2:$B$5,2,FALSE))</x:f>
      </x:c>
      <x:c r="O26" s="162" t="str">
        <x:f>IF(G26="","",VLOOKUP(G26,'Lists'!$A$2:$B$5,2,FALSE))</x:f>
      </x:c>
    </x:row>
    <x:row r="27" ht="28" customHeight="1">
      <x:c r="A27" s="144"/>
      <x:c r="B27" s="144"/>
      <x:c r="C27" s="146"/>
      <x:c r="D27" s="146"/>
      <x:c r="E27" s="146"/>
      <x:c r="F27" s="146"/>
      <x:c r="G27" s="146"/>
      <x:c r="H27" s="152" t="str">
        <x:f>IF(COUNT(K27:O27)&lt;5,"",K27*'Assessment Form'!$B$13+L27*'Assessment Form'!$B$14+M27*'Assessment Form'!$B$15+N27*'Assessment Form'!$B$16+O27*'Assessment Form'!$B$17)</x:f>
      </x:c>
      <x:c r="I27" s="158" t="str">
        <x:f>IF(H27="","",IF(H27&lt;1.5,"Emerging",IF(H27&lt;2.5,"Developing",IF(H27&lt;3.5,"Competent","Transformative"))))</x:f>
      </x:c>
      <x:c r="J27" s="144"/>
      <x:c r="K27" s="162" t="str">
        <x:f>IF(C27="","",VLOOKUP(C27,'Lists'!$A$2:$B$5,2,FALSE))</x:f>
      </x:c>
      <x:c r="L27" s="162" t="str">
        <x:f>IF(D27="","",VLOOKUP(D27,'Lists'!$A$2:$B$5,2,FALSE))</x:f>
      </x:c>
      <x:c r="M27" s="162" t="str">
        <x:f>IF(E27="","",VLOOKUP(E27,'Lists'!$A$2:$B$5,2,FALSE))</x:f>
      </x:c>
      <x:c r="N27" s="162" t="str">
        <x:f>IF(F27="","",VLOOKUP(F27,'Lists'!$A$2:$B$5,2,FALSE))</x:f>
      </x:c>
      <x:c r="O27" s="162" t="str">
        <x:f>IF(G27="","",VLOOKUP(G27,'Lists'!$A$2:$B$5,2,FALSE))</x:f>
      </x:c>
    </x:row>
    <x:row r="28" ht="28" customHeight="1">
      <x:c r="A28" s="144"/>
      <x:c r="B28" s="144"/>
      <x:c r="C28" s="146"/>
      <x:c r="D28" s="146"/>
      <x:c r="E28" s="146"/>
      <x:c r="F28" s="146"/>
      <x:c r="G28" s="146"/>
      <x:c r="H28" s="152" t="str">
        <x:f>IF(COUNT(K28:O28)&lt;5,"",K28*'Assessment Form'!$B$13+L28*'Assessment Form'!$B$14+M28*'Assessment Form'!$B$15+N28*'Assessment Form'!$B$16+O28*'Assessment Form'!$B$17)</x:f>
      </x:c>
      <x:c r="I28" s="158" t="str">
        <x:f>IF(H28="","",IF(H28&lt;1.5,"Emerging",IF(H28&lt;2.5,"Developing",IF(H28&lt;3.5,"Competent","Transformative"))))</x:f>
      </x:c>
      <x:c r="J28" s="144"/>
      <x:c r="K28" s="162" t="str">
        <x:f>IF(C28="","",VLOOKUP(C28,'Lists'!$A$2:$B$5,2,FALSE))</x:f>
      </x:c>
      <x:c r="L28" s="162" t="str">
        <x:f>IF(D28="","",VLOOKUP(D28,'Lists'!$A$2:$B$5,2,FALSE))</x:f>
      </x:c>
      <x:c r="M28" s="162" t="str">
        <x:f>IF(E28="","",VLOOKUP(E28,'Lists'!$A$2:$B$5,2,FALSE))</x:f>
      </x:c>
      <x:c r="N28" s="162" t="str">
        <x:f>IF(F28="","",VLOOKUP(F28,'Lists'!$A$2:$B$5,2,FALSE))</x:f>
      </x:c>
      <x:c r="O28" s="162" t="str">
        <x:f>IF(G28="","",VLOOKUP(G28,'Lists'!$A$2:$B$5,2,FALSE))</x:f>
      </x:c>
    </x:row>
    <x:row r="29" ht="28" customHeight="1">
      <x:c r="A29" s="144"/>
      <x:c r="B29" s="144"/>
      <x:c r="C29" s="146"/>
      <x:c r="D29" s="146"/>
      <x:c r="E29" s="146"/>
      <x:c r="F29" s="146"/>
      <x:c r="G29" s="146"/>
      <x:c r="H29" s="152" t="str">
        <x:f>IF(COUNT(K29:O29)&lt;5,"",K29*'Assessment Form'!$B$13+L29*'Assessment Form'!$B$14+M29*'Assessment Form'!$B$15+N29*'Assessment Form'!$B$16+O29*'Assessment Form'!$B$17)</x:f>
      </x:c>
      <x:c r="I29" s="158" t="str">
        <x:f>IF(H29="","",IF(H29&lt;1.5,"Emerging",IF(H29&lt;2.5,"Developing",IF(H29&lt;3.5,"Competent","Transformative"))))</x:f>
      </x:c>
      <x:c r="J29" s="144"/>
      <x:c r="K29" s="162" t="str">
        <x:f>IF(C29="","",VLOOKUP(C29,'Lists'!$A$2:$B$5,2,FALSE))</x:f>
      </x:c>
      <x:c r="L29" s="162" t="str">
        <x:f>IF(D29="","",VLOOKUP(D29,'Lists'!$A$2:$B$5,2,FALSE))</x:f>
      </x:c>
      <x:c r="M29" s="162" t="str">
        <x:f>IF(E29="","",VLOOKUP(E29,'Lists'!$A$2:$B$5,2,FALSE))</x:f>
      </x:c>
      <x:c r="N29" s="162" t="str">
        <x:f>IF(F29="","",VLOOKUP(F29,'Lists'!$A$2:$B$5,2,FALSE))</x:f>
      </x:c>
      <x:c r="O29" s="162" t="str">
        <x:f>IF(G29="","",VLOOKUP(G29,'Lists'!$A$2:$B$5,2,FALSE))</x:f>
      </x:c>
    </x:row>
    <x:row r="30" ht="28" customHeight="1">
      <x:c r="A30" s="144"/>
      <x:c r="B30" s="144"/>
      <x:c r="C30" s="146"/>
      <x:c r="D30" s="146"/>
      <x:c r="E30" s="146"/>
      <x:c r="F30" s="146"/>
      <x:c r="G30" s="146"/>
      <x:c r="H30" s="152" t="str">
        <x:f>IF(COUNT(K30:O30)&lt;5,"",K30*'Assessment Form'!$B$13+L30*'Assessment Form'!$B$14+M30*'Assessment Form'!$B$15+N30*'Assessment Form'!$B$16+O30*'Assessment Form'!$B$17)</x:f>
      </x:c>
      <x:c r="I30" s="158" t="str">
        <x:f>IF(H30="","",IF(H30&lt;1.5,"Emerging",IF(H30&lt;2.5,"Developing",IF(H30&lt;3.5,"Competent","Transformative"))))</x:f>
      </x:c>
      <x:c r="J30" s="144"/>
      <x:c r="K30" s="162" t="str">
        <x:f>IF(C30="","",VLOOKUP(C30,'Lists'!$A$2:$B$5,2,FALSE))</x:f>
      </x:c>
      <x:c r="L30" s="162" t="str">
        <x:f>IF(D30="","",VLOOKUP(D30,'Lists'!$A$2:$B$5,2,FALSE))</x:f>
      </x:c>
      <x:c r="M30" s="162" t="str">
        <x:f>IF(E30="","",VLOOKUP(E30,'Lists'!$A$2:$B$5,2,FALSE))</x:f>
      </x:c>
      <x:c r="N30" s="162" t="str">
        <x:f>IF(F30="","",VLOOKUP(F30,'Lists'!$A$2:$B$5,2,FALSE))</x:f>
      </x:c>
      <x:c r="O30" s="162" t="str">
        <x:f>IF(G30="","",VLOOKUP(G30,'Lists'!$A$2:$B$5,2,FALSE))</x:f>
      </x:c>
    </x:row>
    <x:row r="31" ht="28" customHeight="1">
      <x:c r="A31" s="144"/>
      <x:c r="B31" s="144"/>
      <x:c r="C31" s="146"/>
      <x:c r="D31" s="146"/>
      <x:c r="E31" s="146"/>
      <x:c r="F31" s="146"/>
      <x:c r="G31" s="146"/>
      <x:c r="H31" s="152" t="str">
        <x:f>IF(COUNT(K31:O31)&lt;5,"",K31*'Assessment Form'!$B$13+L31*'Assessment Form'!$B$14+M31*'Assessment Form'!$B$15+N31*'Assessment Form'!$B$16+O31*'Assessment Form'!$B$17)</x:f>
      </x:c>
      <x:c r="I31" s="158" t="str">
        <x:f>IF(H31="","",IF(H31&lt;1.5,"Emerging",IF(H31&lt;2.5,"Developing",IF(H31&lt;3.5,"Competent","Transformative"))))</x:f>
      </x:c>
      <x:c r="J31" s="144"/>
      <x:c r="K31" s="162" t="str">
        <x:f>IF(C31="","",VLOOKUP(C31,'Lists'!$A$2:$B$5,2,FALSE))</x:f>
      </x:c>
      <x:c r="L31" s="162" t="str">
        <x:f>IF(D31="","",VLOOKUP(D31,'Lists'!$A$2:$B$5,2,FALSE))</x:f>
      </x:c>
      <x:c r="M31" s="162" t="str">
        <x:f>IF(E31="","",VLOOKUP(E31,'Lists'!$A$2:$B$5,2,FALSE))</x:f>
      </x:c>
      <x:c r="N31" s="162" t="str">
        <x:f>IF(F31="","",VLOOKUP(F31,'Lists'!$A$2:$B$5,2,FALSE))</x:f>
      </x:c>
      <x:c r="O31" s="162" t="str">
        <x:f>IF(G31="","",VLOOKUP(G31,'Lists'!$A$2:$B$5,2,FALSE))</x:f>
      </x:c>
    </x:row>
    <x:row r="32" ht="28" customHeight="1">
      <x:c r="A32" s="144"/>
      <x:c r="B32" s="144"/>
      <x:c r="C32" s="146"/>
      <x:c r="D32" s="146"/>
      <x:c r="E32" s="146"/>
      <x:c r="F32" s="146"/>
      <x:c r="G32" s="146"/>
      <x:c r="H32" s="152" t="str">
        <x:f>IF(COUNT(K32:O32)&lt;5,"",K32*'Assessment Form'!$B$13+L32*'Assessment Form'!$B$14+M32*'Assessment Form'!$B$15+N32*'Assessment Form'!$B$16+O32*'Assessment Form'!$B$17)</x:f>
      </x:c>
      <x:c r="I32" s="158" t="str">
        <x:f>IF(H32="","",IF(H32&lt;1.5,"Emerging",IF(H32&lt;2.5,"Developing",IF(H32&lt;3.5,"Competent","Transformative"))))</x:f>
      </x:c>
      <x:c r="J32" s="144"/>
      <x:c r="K32" s="162" t="str">
        <x:f>IF(C32="","",VLOOKUP(C32,'Lists'!$A$2:$B$5,2,FALSE))</x:f>
      </x:c>
      <x:c r="L32" s="162" t="str">
        <x:f>IF(D32="","",VLOOKUP(D32,'Lists'!$A$2:$B$5,2,FALSE))</x:f>
      </x:c>
      <x:c r="M32" s="162" t="str">
        <x:f>IF(E32="","",VLOOKUP(E32,'Lists'!$A$2:$B$5,2,FALSE))</x:f>
      </x:c>
      <x:c r="N32" s="162" t="str">
        <x:f>IF(F32="","",VLOOKUP(F32,'Lists'!$A$2:$B$5,2,FALSE))</x:f>
      </x:c>
      <x:c r="O32" s="162" t="str">
        <x:f>IF(G32="","",VLOOKUP(G32,'Lists'!$A$2:$B$5,2,FALSE))</x:f>
      </x:c>
    </x:row>
    <x:row r="33" ht="28" customHeight="1">
      <x:c r="A33" s="144"/>
      <x:c r="B33" s="144"/>
      <x:c r="C33" s="146"/>
      <x:c r="D33" s="146"/>
      <x:c r="E33" s="146"/>
      <x:c r="F33" s="146"/>
      <x:c r="G33" s="146"/>
      <x:c r="H33" s="152" t="str">
        <x:f>IF(COUNT(K33:O33)&lt;5,"",K33*'Assessment Form'!$B$13+L33*'Assessment Form'!$B$14+M33*'Assessment Form'!$B$15+N33*'Assessment Form'!$B$16+O33*'Assessment Form'!$B$17)</x:f>
      </x:c>
      <x:c r="I33" s="158" t="str">
        <x:f>IF(H33="","",IF(H33&lt;1.5,"Emerging",IF(H33&lt;2.5,"Developing",IF(H33&lt;3.5,"Competent","Transformative"))))</x:f>
      </x:c>
      <x:c r="J33" s="144"/>
      <x:c r="K33" s="162" t="str">
        <x:f>IF(C33="","",VLOOKUP(C33,'Lists'!$A$2:$B$5,2,FALSE))</x:f>
      </x:c>
      <x:c r="L33" s="162" t="str">
        <x:f>IF(D33="","",VLOOKUP(D33,'Lists'!$A$2:$B$5,2,FALSE))</x:f>
      </x:c>
      <x:c r="M33" s="162" t="str">
        <x:f>IF(E33="","",VLOOKUP(E33,'Lists'!$A$2:$B$5,2,FALSE))</x:f>
      </x:c>
      <x:c r="N33" s="162" t="str">
        <x:f>IF(F33="","",VLOOKUP(F33,'Lists'!$A$2:$B$5,2,FALSE))</x:f>
      </x:c>
      <x:c r="O33" s="162" t="str">
        <x:f>IF(G33="","",VLOOKUP(G33,'Lists'!$A$2:$B$5,2,FALSE))</x:f>
      </x:c>
    </x:row>
    <x:row r="34" ht="28" customHeight="1">
      <x:c r="A34" s="144"/>
      <x:c r="B34" s="144"/>
      <x:c r="C34" s="146"/>
      <x:c r="D34" s="146"/>
      <x:c r="E34" s="146"/>
      <x:c r="F34" s="146"/>
      <x:c r="G34" s="146"/>
      <x:c r="H34" s="152" t="str">
        <x:f>IF(COUNT(K34:O34)&lt;5,"",K34*'Assessment Form'!$B$13+L34*'Assessment Form'!$B$14+M34*'Assessment Form'!$B$15+N34*'Assessment Form'!$B$16+O34*'Assessment Form'!$B$17)</x:f>
      </x:c>
      <x:c r="I34" s="158" t="str">
        <x:f>IF(H34="","",IF(H34&lt;1.5,"Emerging",IF(H34&lt;2.5,"Developing",IF(H34&lt;3.5,"Competent","Transformative"))))</x:f>
      </x:c>
      <x:c r="J34" s="144"/>
      <x:c r="K34" s="162" t="str">
        <x:f>IF(C34="","",VLOOKUP(C34,'Lists'!$A$2:$B$5,2,FALSE))</x:f>
      </x:c>
      <x:c r="L34" s="162" t="str">
        <x:f>IF(D34="","",VLOOKUP(D34,'Lists'!$A$2:$B$5,2,FALSE))</x:f>
      </x:c>
      <x:c r="M34" s="162" t="str">
        <x:f>IF(E34="","",VLOOKUP(E34,'Lists'!$A$2:$B$5,2,FALSE))</x:f>
      </x:c>
      <x:c r="N34" s="162" t="str">
        <x:f>IF(F34="","",VLOOKUP(F34,'Lists'!$A$2:$B$5,2,FALSE))</x:f>
      </x:c>
      <x:c r="O34" s="162" t="str">
        <x:f>IF(G34="","",VLOOKUP(G34,'Lists'!$A$2:$B$5,2,FALSE))</x:f>
      </x:c>
    </x:row>
    <x:row r="35" ht="28" customHeight="1">
      <x:c r="A35" s="144"/>
      <x:c r="B35" s="144"/>
      <x:c r="C35" s="146"/>
      <x:c r="D35" s="146"/>
      <x:c r="E35" s="146"/>
      <x:c r="F35" s="146"/>
      <x:c r="G35" s="146"/>
      <x:c r="H35" s="152" t="str">
        <x:f>IF(COUNT(K35:O35)&lt;5,"",K35*'Assessment Form'!$B$13+L35*'Assessment Form'!$B$14+M35*'Assessment Form'!$B$15+N35*'Assessment Form'!$B$16+O35*'Assessment Form'!$B$17)</x:f>
      </x:c>
      <x:c r="I35" s="158" t="str">
        <x:f>IF(H35="","",IF(H35&lt;1.5,"Emerging",IF(H35&lt;2.5,"Developing",IF(H35&lt;3.5,"Competent","Transformative"))))</x:f>
      </x:c>
      <x:c r="J35" s="144"/>
      <x:c r="K35" s="162" t="str">
        <x:f>IF(C35="","",VLOOKUP(C35,'Lists'!$A$2:$B$5,2,FALSE))</x:f>
      </x:c>
      <x:c r="L35" s="162" t="str">
        <x:f>IF(D35="","",VLOOKUP(D35,'Lists'!$A$2:$B$5,2,FALSE))</x:f>
      </x:c>
      <x:c r="M35" s="162" t="str">
        <x:f>IF(E35="","",VLOOKUP(E35,'Lists'!$A$2:$B$5,2,FALSE))</x:f>
      </x:c>
      <x:c r="N35" s="162" t="str">
        <x:f>IF(F35="","",VLOOKUP(F35,'Lists'!$A$2:$B$5,2,FALSE))</x:f>
      </x:c>
      <x:c r="O35" s="162" t="str">
        <x:f>IF(G35="","",VLOOKUP(G35,'Lists'!$A$2:$B$5,2,FALSE))</x:f>
      </x:c>
    </x:row>
    <x:row r="36" ht="28" customHeight="1">
      <x:c r="A36" s="144"/>
      <x:c r="B36" s="144"/>
      <x:c r="C36" s="146"/>
      <x:c r="D36" s="146"/>
      <x:c r="E36" s="146"/>
      <x:c r="F36" s="146"/>
      <x:c r="G36" s="146"/>
      <x:c r="H36" s="152" t="str">
        <x:f>IF(COUNT(K36:O36)&lt;5,"",K36*'Assessment Form'!$B$13+L36*'Assessment Form'!$B$14+M36*'Assessment Form'!$B$15+N36*'Assessment Form'!$B$16+O36*'Assessment Form'!$B$17)</x:f>
      </x:c>
      <x:c r="I36" s="158" t="str">
        <x:f>IF(H36="","",IF(H36&lt;1.5,"Emerging",IF(H36&lt;2.5,"Developing",IF(H36&lt;3.5,"Competent","Transformative"))))</x:f>
      </x:c>
      <x:c r="J36" s="144"/>
      <x:c r="K36" s="162" t="str">
        <x:f>IF(C36="","",VLOOKUP(C36,'Lists'!$A$2:$B$5,2,FALSE))</x:f>
      </x:c>
      <x:c r="L36" s="162" t="str">
        <x:f>IF(D36="","",VLOOKUP(D36,'Lists'!$A$2:$B$5,2,FALSE))</x:f>
      </x:c>
      <x:c r="M36" s="162" t="str">
        <x:f>IF(E36="","",VLOOKUP(E36,'Lists'!$A$2:$B$5,2,FALSE))</x:f>
      </x:c>
      <x:c r="N36" s="162" t="str">
        <x:f>IF(F36="","",VLOOKUP(F36,'Lists'!$A$2:$B$5,2,FALSE))</x:f>
      </x:c>
      <x:c r="O36" s="162" t="str">
        <x:f>IF(G36="","",VLOOKUP(G36,'Lists'!$A$2:$B$5,2,FALSE))</x:f>
      </x:c>
    </x:row>
    <x:row r="37" ht="28" customHeight="1">
      <x:c r="A37" s="144"/>
      <x:c r="B37" s="144"/>
      <x:c r="C37" s="146"/>
      <x:c r="D37" s="146"/>
      <x:c r="E37" s="146"/>
      <x:c r="F37" s="146"/>
      <x:c r="G37" s="146"/>
      <x:c r="H37" s="152" t="str">
        <x:f>IF(COUNT(K37:O37)&lt;5,"",K37*'Assessment Form'!$B$13+L37*'Assessment Form'!$B$14+M37*'Assessment Form'!$B$15+N37*'Assessment Form'!$B$16+O37*'Assessment Form'!$B$17)</x:f>
      </x:c>
      <x:c r="I37" s="158" t="str">
        <x:f>IF(H37="","",IF(H37&lt;1.5,"Emerging",IF(H37&lt;2.5,"Developing",IF(H37&lt;3.5,"Competent","Transformative"))))</x:f>
      </x:c>
      <x:c r="J37" s="144"/>
      <x:c r="K37" s="162" t="str">
        <x:f>IF(C37="","",VLOOKUP(C37,'Lists'!$A$2:$B$5,2,FALSE))</x:f>
      </x:c>
      <x:c r="L37" s="162" t="str">
        <x:f>IF(D37="","",VLOOKUP(D37,'Lists'!$A$2:$B$5,2,FALSE))</x:f>
      </x:c>
      <x:c r="M37" s="162" t="str">
        <x:f>IF(E37="","",VLOOKUP(E37,'Lists'!$A$2:$B$5,2,FALSE))</x:f>
      </x:c>
      <x:c r="N37" s="162" t="str">
        <x:f>IF(F37="","",VLOOKUP(F37,'Lists'!$A$2:$B$5,2,FALSE))</x:f>
      </x:c>
      <x:c r="O37" s="162" t="str">
        <x:f>IF(G37="","",VLOOKUP(G37,'Lists'!$A$2:$B$5,2,FALSE))</x:f>
      </x:c>
    </x:row>
    <x:row r="38" ht="28" customHeight="1">
      <x:c r="A38" s="144"/>
      <x:c r="B38" s="144"/>
      <x:c r="C38" s="146"/>
      <x:c r="D38" s="146"/>
      <x:c r="E38" s="146"/>
      <x:c r="F38" s="146"/>
      <x:c r="G38" s="146"/>
      <x:c r="H38" s="152" t="str">
        <x:f>IF(COUNT(K38:O38)&lt;5,"",K38*'Assessment Form'!$B$13+L38*'Assessment Form'!$B$14+M38*'Assessment Form'!$B$15+N38*'Assessment Form'!$B$16+O38*'Assessment Form'!$B$17)</x:f>
      </x:c>
      <x:c r="I38" s="158" t="str">
        <x:f>IF(H38="","",IF(H38&lt;1.5,"Emerging",IF(H38&lt;2.5,"Developing",IF(H38&lt;3.5,"Competent","Transformative"))))</x:f>
      </x:c>
      <x:c r="J38" s="144"/>
      <x:c r="K38" s="162" t="str">
        <x:f>IF(C38="","",VLOOKUP(C38,'Lists'!$A$2:$B$5,2,FALSE))</x:f>
      </x:c>
      <x:c r="L38" s="162" t="str">
        <x:f>IF(D38="","",VLOOKUP(D38,'Lists'!$A$2:$B$5,2,FALSE))</x:f>
      </x:c>
      <x:c r="M38" s="162" t="str">
        <x:f>IF(E38="","",VLOOKUP(E38,'Lists'!$A$2:$B$5,2,FALSE))</x:f>
      </x:c>
      <x:c r="N38" s="162" t="str">
        <x:f>IF(F38="","",VLOOKUP(F38,'Lists'!$A$2:$B$5,2,FALSE))</x:f>
      </x:c>
      <x:c r="O38" s="162" t="str">
        <x:f>IF(G38="","",VLOOKUP(G38,'Lists'!$A$2:$B$5,2,FALSE))</x:f>
      </x:c>
    </x:row>
    <x:row r="39" ht="28" customHeight="1">
      <x:c r="A39" s="144"/>
      <x:c r="B39" s="144"/>
      <x:c r="C39" s="146"/>
      <x:c r="D39" s="146"/>
      <x:c r="E39" s="146"/>
      <x:c r="F39" s="146"/>
      <x:c r="G39" s="146"/>
      <x:c r="H39" s="152" t="str">
        <x:f>IF(COUNT(K39:O39)&lt;5,"",K39*'Assessment Form'!$B$13+L39*'Assessment Form'!$B$14+M39*'Assessment Form'!$B$15+N39*'Assessment Form'!$B$16+O39*'Assessment Form'!$B$17)</x:f>
      </x:c>
      <x:c r="I39" s="158" t="str">
        <x:f>IF(H39="","",IF(H39&lt;1.5,"Emerging",IF(H39&lt;2.5,"Developing",IF(H39&lt;3.5,"Competent","Transformative"))))</x:f>
      </x:c>
      <x:c r="J39" s="144"/>
      <x:c r="K39" s="162" t="str">
        <x:f>IF(C39="","",VLOOKUP(C39,'Lists'!$A$2:$B$5,2,FALSE))</x:f>
      </x:c>
      <x:c r="L39" s="162" t="str">
        <x:f>IF(D39="","",VLOOKUP(D39,'Lists'!$A$2:$B$5,2,FALSE))</x:f>
      </x:c>
      <x:c r="M39" s="162" t="str">
        <x:f>IF(E39="","",VLOOKUP(E39,'Lists'!$A$2:$B$5,2,FALSE))</x:f>
      </x:c>
      <x:c r="N39" s="162" t="str">
        <x:f>IF(F39="","",VLOOKUP(F39,'Lists'!$A$2:$B$5,2,FALSE))</x:f>
      </x:c>
      <x:c r="O39" s="162" t="str">
        <x:f>IF(G39="","",VLOOKUP(G39,'Lists'!$A$2:$B$5,2,FALSE))</x:f>
      </x:c>
    </x:row>
    <x:row r="40" ht="28" customHeight="1">
      <x:c r="A40" s="144"/>
      <x:c r="B40" s="144"/>
      <x:c r="C40" s="146"/>
      <x:c r="D40" s="146"/>
      <x:c r="E40" s="146"/>
      <x:c r="F40" s="146"/>
      <x:c r="G40" s="146"/>
      <x:c r="H40" s="152" t="str">
        <x:f>IF(COUNT(K40:O40)&lt;5,"",K40*'Assessment Form'!$B$13+L40*'Assessment Form'!$B$14+M40*'Assessment Form'!$B$15+N40*'Assessment Form'!$B$16+O40*'Assessment Form'!$B$17)</x:f>
      </x:c>
      <x:c r="I40" s="158" t="str">
        <x:f>IF(H40="","",IF(H40&lt;1.5,"Emerging",IF(H40&lt;2.5,"Developing",IF(H40&lt;3.5,"Competent","Transformative"))))</x:f>
      </x:c>
      <x:c r="J40" s="144"/>
      <x:c r="K40" s="162" t="str">
        <x:f>IF(C40="","",VLOOKUP(C40,'Lists'!$A$2:$B$5,2,FALSE))</x:f>
      </x:c>
      <x:c r="L40" s="162" t="str">
        <x:f>IF(D40="","",VLOOKUP(D40,'Lists'!$A$2:$B$5,2,FALSE))</x:f>
      </x:c>
      <x:c r="M40" s="162" t="str">
        <x:f>IF(E40="","",VLOOKUP(E40,'Lists'!$A$2:$B$5,2,FALSE))</x:f>
      </x:c>
      <x:c r="N40" s="162" t="str">
        <x:f>IF(F40="","",VLOOKUP(F40,'Lists'!$A$2:$B$5,2,FALSE))</x:f>
      </x:c>
      <x:c r="O40" s="162" t="str">
        <x:f>IF(G40="","",VLOOKUP(G40,'Lists'!$A$2:$B$5,2,FALSE))</x:f>
      </x:c>
    </x:row>
    <x:row r="41" ht="28" customHeight="1">
      <x:c r="A41" s="144"/>
      <x:c r="B41" s="144"/>
      <x:c r="C41" s="146"/>
      <x:c r="D41" s="146"/>
      <x:c r="E41" s="146"/>
      <x:c r="F41" s="146"/>
      <x:c r="G41" s="146"/>
      <x:c r="H41" s="152" t="str">
        <x:f>IF(COUNT(K41:O41)&lt;5,"",K41*'Assessment Form'!$B$13+L41*'Assessment Form'!$B$14+M41*'Assessment Form'!$B$15+N41*'Assessment Form'!$B$16+O41*'Assessment Form'!$B$17)</x:f>
      </x:c>
      <x:c r="I41" s="158" t="str">
        <x:f>IF(H41="","",IF(H41&lt;1.5,"Emerging",IF(H41&lt;2.5,"Developing",IF(H41&lt;3.5,"Competent","Transformative"))))</x:f>
      </x:c>
      <x:c r="J41" s="144"/>
      <x:c r="K41" s="162" t="str">
        <x:f>IF(C41="","",VLOOKUP(C41,'Lists'!$A$2:$B$5,2,FALSE))</x:f>
      </x:c>
      <x:c r="L41" s="162" t="str">
        <x:f>IF(D41="","",VLOOKUP(D41,'Lists'!$A$2:$B$5,2,FALSE))</x:f>
      </x:c>
      <x:c r="M41" s="162" t="str">
        <x:f>IF(E41="","",VLOOKUP(E41,'Lists'!$A$2:$B$5,2,FALSE))</x:f>
      </x:c>
      <x:c r="N41" s="162" t="str">
        <x:f>IF(F41="","",VLOOKUP(F41,'Lists'!$A$2:$B$5,2,FALSE))</x:f>
      </x:c>
      <x:c r="O41" s="162" t="str">
        <x:f>IF(G41="","",VLOOKUP(G41,'Lists'!$A$2:$B$5,2,FALSE))</x:f>
      </x:c>
    </x:row>
    <x:row r="42" ht="28" customHeight="1">
      <x:c r="A42" s="144"/>
      <x:c r="B42" s="144"/>
      <x:c r="C42" s="146"/>
      <x:c r="D42" s="146"/>
      <x:c r="E42" s="146"/>
      <x:c r="F42" s="146"/>
      <x:c r="G42" s="146"/>
      <x:c r="H42" s="152" t="str">
        <x:f>IF(COUNT(K42:O42)&lt;5,"",K42*'Assessment Form'!$B$13+L42*'Assessment Form'!$B$14+M42*'Assessment Form'!$B$15+N42*'Assessment Form'!$B$16+O42*'Assessment Form'!$B$17)</x:f>
      </x:c>
      <x:c r="I42" s="158" t="str">
        <x:f>IF(H42="","",IF(H42&lt;1.5,"Emerging",IF(H42&lt;2.5,"Developing",IF(H42&lt;3.5,"Competent","Transformative"))))</x:f>
      </x:c>
      <x:c r="J42" s="144"/>
      <x:c r="K42" s="162" t="str">
        <x:f>IF(C42="","",VLOOKUP(C42,'Lists'!$A$2:$B$5,2,FALSE))</x:f>
      </x:c>
      <x:c r="L42" s="162" t="str">
        <x:f>IF(D42="","",VLOOKUP(D42,'Lists'!$A$2:$B$5,2,FALSE))</x:f>
      </x:c>
      <x:c r="M42" s="162" t="str">
        <x:f>IF(E42="","",VLOOKUP(E42,'Lists'!$A$2:$B$5,2,FALSE))</x:f>
      </x:c>
      <x:c r="N42" s="162" t="str">
        <x:f>IF(F42="","",VLOOKUP(F42,'Lists'!$A$2:$B$5,2,FALSE))</x:f>
      </x:c>
      <x:c r="O42" s="162" t="str">
        <x:f>IF(G42="","",VLOOKUP(G42,'Lists'!$A$2:$B$5,2,FALSE))</x:f>
      </x:c>
    </x:row>
    <x:row r="43" ht="28" customHeight="1">
      <x:c r="A43" s="144"/>
      <x:c r="B43" s="144"/>
      <x:c r="C43" s="146"/>
      <x:c r="D43" s="146"/>
      <x:c r="E43" s="146"/>
      <x:c r="F43" s="146"/>
      <x:c r="G43" s="146"/>
      <x:c r="H43" s="152" t="str">
        <x:f>IF(COUNT(K43:O43)&lt;5,"",K43*'Assessment Form'!$B$13+L43*'Assessment Form'!$B$14+M43*'Assessment Form'!$B$15+N43*'Assessment Form'!$B$16+O43*'Assessment Form'!$B$17)</x:f>
      </x:c>
      <x:c r="I43" s="158" t="str">
        <x:f>IF(H43="","",IF(H43&lt;1.5,"Emerging",IF(H43&lt;2.5,"Developing",IF(H43&lt;3.5,"Competent","Transformative"))))</x:f>
      </x:c>
      <x:c r="J43" s="144"/>
      <x:c r="K43" s="162" t="str">
        <x:f>IF(C43="","",VLOOKUP(C43,'Lists'!$A$2:$B$5,2,FALSE))</x:f>
      </x:c>
      <x:c r="L43" s="162" t="str">
        <x:f>IF(D43="","",VLOOKUP(D43,'Lists'!$A$2:$B$5,2,FALSE))</x:f>
      </x:c>
      <x:c r="M43" s="162" t="str">
        <x:f>IF(E43="","",VLOOKUP(E43,'Lists'!$A$2:$B$5,2,FALSE))</x:f>
      </x:c>
      <x:c r="N43" s="162" t="str">
        <x:f>IF(F43="","",VLOOKUP(F43,'Lists'!$A$2:$B$5,2,FALSE))</x:f>
      </x:c>
      <x:c r="O43" s="162" t="str">
        <x:f>IF(G43="","",VLOOKUP(G43,'Lists'!$A$2:$B$5,2,FALSE))</x:f>
      </x:c>
    </x:row>
    <x:row r="44" ht="28" customHeight="1">
      <x:c r="A44" s="144"/>
      <x:c r="B44" s="144"/>
      <x:c r="C44" s="146"/>
      <x:c r="D44" s="146"/>
      <x:c r="E44" s="146"/>
      <x:c r="F44" s="146"/>
      <x:c r="G44" s="146"/>
      <x:c r="H44" s="152" t="str">
        <x:f>IF(COUNT(K44:O44)&lt;5,"",K44*'Assessment Form'!$B$13+L44*'Assessment Form'!$B$14+M44*'Assessment Form'!$B$15+N44*'Assessment Form'!$B$16+O44*'Assessment Form'!$B$17)</x:f>
      </x:c>
      <x:c r="I44" s="158" t="str">
        <x:f>IF(H44="","",IF(H44&lt;1.5,"Emerging",IF(H44&lt;2.5,"Developing",IF(H44&lt;3.5,"Competent","Transformative"))))</x:f>
      </x:c>
      <x:c r="J44" s="144"/>
      <x:c r="K44" s="162" t="str">
        <x:f>IF(C44="","",VLOOKUP(C44,'Lists'!$A$2:$B$5,2,FALSE))</x:f>
      </x:c>
      <x:c r="L44" s="162" t="str">
        <x:f>IF(D44="","",VLOOKUP(D44,'Lists'!$A$2:$B$5,2,FALSE))</x:f>
      </x:c>
      <x:c r="M44" s="162" t="str">
        <x:f>IF(E44="","",VLOOKUP(E44,'Lists'!$A$2:$B$5,2,FALSE))</x:f>
      </x:c>
      <x:c r="N44" s="162" t="str">
        <x:f>IF(F44="","",VLOOKUP(F44,'Lists'!$A$2:$B$5,2,FALSE))</x:f>
      </x:c>
      <x:c r="O44" s="162" t="str">
        <x:f>IF(G44="","",VLOOKUP(G44,'Lists'!$A$2:$B$5,2,FALSE))</x:f>
      </x:c>
    </x:row>
    <x:row r="45" ht="28" customHeight="1">
      <x:c r="A45" s="145"/>
      <x:c r="B45" s="145"/>
      <x:c r="C45" s="147"/>
      <x:c r="D45" s="147"/>
      <x:c r="E45" s="147"/>
      <x:c r="F45" s="147"/>
      <x:c r="G45" s="147"/>
      <x:c r="H45" s="153" t="str">
        <x:f>IF(COUNT(K45:O45)&lt;5,"",K45*'Assessment Form'!$B$13+L45*'Assessment Form'!$B$14+M45*'Assessment Form'!$B$15+N45*'Assessment Form'!$B$16+O45*'Assessment Form'!$B$17)</x:f>
      </x:c>
      <x:c r="I45" s="159" t="str">
        <x:f>IF(H45="","",IF(H45&lt;1.5,"Emerging",IF(H45&lt;2.5,"Developing",IF(H45&lt;3.5,"Competent","Transformative"))))</x:f>
      </x:c>
      <x:c r="J45" s="145"/>
      <x:c r="K45" s="162" t="str">
        <x:f>IF(C45="","",VLOOKUP(C45,'Lists'!$A$2:$B$5,2,FALSE))</x:f>
      </x:c>
      <x:c r="L45" s="162" t="str">
        <x:f>IF(D45="","",VLOOKUP(D45,'Lists'!$A$2:$B$5,2,FALSE))</x:f>
      </x:c>
      <x:c r="M45" s="162" t="str">
        <x:f>IF(E45="","",VLOOKUP(E45,'Lists'!$A$2:$B$5,2,FALSE))</x:f>
      </x:c>
      <x:c r="N45" s="162" t="str">
        <x:f>IF(F45="","",VLOOKUP(F45,'Lists'!$A$2:$B$5,2,FALSE))</x:f>
      </x:c>
      <x:c r="O45" s="162" t="str">
        <x:f>IF(G45="","",VLOOKUP(G45,'Lists'!$A$2:$B$5,2,FALSE))</x:f>
      </x:c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</x:row>
  </x:sheetData>
  <x:mergeCells>
    <x:mergeCell ref="A1:O2"/>
    <x:mergeCell ref="A3:O3"/>
  </x:mergeCells>
  <x:conditionalFormatting sqref="C6:G45">
    <x:cfRule type="containsText" dxfId="4" priority="1" operator="containsText" text="Emerging"/>
    <x:cfRule type="containsText" dxfId="5" priority="2" operator="containsText" text="Developing"/>
    <x:cfRule type="containsText" dxfId="6" priority="3" operator="containsText" text="Competent"/>
    <x:cfRule type="containsText" dxfId="7" priority="4" operator="containsText" text="Transformative"/>
  </x:conditionalFormatting>
  <x:dataValidations count="2">
    <x:dataValidation type="list" sqref="B6:B45">
      <x:formula1>'Lists'!$D$2:$D$3</x:formula1>
    </x:dataValidation>
    <x:dataValidation type="list" sqref="C6:G45">
      <x:formula1>'Lists'!$A$2:$A$5</x:formula1>
    </x:dataValidation>
  </x:dataValidations>
  <x:pageMargins left="0.7" right="0.7" top="0.75" bottom="0.75" header="0.3" footer="0.3"/>
  <x:drawing xmlns:r="http://schemas.openxmlformats.org/officeDocument/2006/relationships" r:id="R405a1af483cb4ccb"/>
  <x:tableParts count="1">
    <x:tablePart xmlns:r="http://schemas.openxmlformats.org/officeDocument/2006/relationships" r:id="R5e3f39190083497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4" hidden="0" customWidth="1"/>
    <x:col min="3" max="3" width="3" hidden="0" customWidth="1"/>
    <x:col min="4" max="4" width="20" hidden="0" customWidth="1"/>
    <x:col min="5" max="5" width="12" hidden="0" customWidth="1"/>
    <x:col min="6" max="6" width="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31" customHeight="1">
      <x:c r="A1" s="10" t="str">
        <x:v>ASSESSMENT DASHBOARD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8" customHeight="1">
      <x:c r="A3" s="12" t="str">
        <x:v>The dashboard updates from completed records in the Cohort Tracker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64" t="str">
        <x:v>Completed assessments</x:v>
      </x:c>
      <x:c r="B5" s="164"/>
      <x:c r="C5" s="164"/>
      <x:c r="D5" s="164" t="str">
        <x:v>Average score</x:v>
      </x:c>
      <x:c r="E5" s="164"/>
      <x:c r="F5" s="164"/>
      <x:c r="G5" s="164" t="str">
        <x:v>Competent or transformative</x:v>
      </x:c>
      <x:c r="H5" s="164"/>
      <x:c r="I5" s="164"/>
      <x:c r="J5" s="1"/>
      <x:c r="K5" s="1"/>
      <x:c r="L5" s="1"/>
      <x:c r="M5" s="1"/>
      <x:c r="N5" s="1"/>
    </x:row>
    <x:row r="6">
      <x:c r="A6" s="168" t="n">
        <x:f>COUNT('Cohort Tracker'!$H$6:$H$45)</x:f>
        <x:v>0</x:v>
      </x:c>
      <x:c r="B6" s="168"/>
      <x:c r="C6" s="168"/>
      <x:c r="D6" s="172" t="str">
        <x:f>IFERROR(AVERAGE('Cohort Tracker'!$H$6:$H$45),"")</x:f>
      </x:c>
      <x:c r="E6" s="172"/>
      <x:c r="F6" s="172"/>
      <x:c r="G6" s="176" t="str">
        <x:f>IF(A6=0,"",(COUNTIF('Cohort Tracker'!$I$6:$I$45,"Competent")+COUNTIF('Cohort Tracker'!$I$6:$I$45,"Transformative"))/A6)</x:f>
      </x:c>
      <x:c r="H6" s="176"/>
      <x:c r="I6" s="176"/>
      <x:c r="J6" s="1"/>
      <x:c r="K6" s="1"/>
      <x:c r="L6" s="1"/>
      <x:c r="M6" s="1"/>
      <x:c r="N6" s="1"/>
    </x:row>
    <x:row r="7">
      <x:c r="A7" s="168"/>
      <x:c r="B7" s="168"/>
      <x:c r="C7" s="168"/>
      <x:c r="D7" s="172"/>
      <x:c r="E7" s="172"/>
      <x:c r="F7" s="172"/>
      <x:c r="G7" s="176"/>
      <x:c r="H7" s="176"/>
      <x:c r="I7" s="176"/>
      <x:c r="J7" s="1"/>
      <x:c r="K7" s="1"/>
      <x:c r="L7" s="1"/>
      <x:c r="M7" s="1"/>
      <x:c r="N7" s="1"/>
    </x:row>
    <x:row r="8">
      <x:c r="A8" s="168"/>
      <x:c r="B8" s="168"/>
      <x:c r="C8" s="168"/>
      <x:c r="D8" s="172"/>
      <x:c r="E8" s="172"/>
      <x:c r="F8" s="172"/>
      <x:c r="G8" s="176"/>
      <x:c r="H8" s="176"/>
      <x:c r="I8" s="176"/>
      <x:c r="J8" s="1"/>
      <x:c r="K8" s="1"/>
      <x:c r="L8" s="1"/>
      <x:c r="M8" s="1"/>
      <x:c r="N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>
      <x:c r="A11" s="177" t="str">
        <x:v>Competence</x:v>
      </x:c>
      <x:c r="B11" s="177" t="str">
        <x:v>Average score</x:v>
      </x:c>
      <x:c r="C11" s="1"/>
      <x:c r="D11" s="180" t="str">
        <x:v>Performance band</x:v>
      </x:c>
      <x:c r="E11" s="180" t="str">
        <x:v>Count</x:v>
      </x:c>
      <x:c r="F11" s="1"/>
      <x:c r="G11" s="1"/>
      <x:c r="H11" s="1"/>
      <x:c r="I11" s="1"/>
      <x:c r="J11" s="1"/>
      <x:c r="K11" s="1"/>
      <x:c r="L11" s="1"/>
      <x:c r="M11" s="1"/>
      <x:c r="N11" s="1"/>
    </x:row>
    <x:row r="12">
      <x:c r="A12" s="30" t="str">
        <x:v>Systems thinking</x:v>
      </x:c>
      <x:c r="B12" s="178" t="str">
        <x:f>IFERROR(AVERAGE('Cohort Tracker'!$K$6:$K$45),"")</x:f>
      </x:c>
      <x:c r="C12" s="1"/>
      <x:c r="D12" s="30" t="str">
        <x:v>Emerging</x:v>
      </x:c>
      <x:c r="E12" s="30" t="n">
        <x:f>COUNTIF('Cohort Tracker'!$I$6:$I$45,D12)</x:f>
        <x:v>0</x:v>
      </x:c>
      <x:c r="F12" s="1"/>
      <x:c r="G12" s="1"/>
      <x:c r="H12" s="1"/>
      <x:c r="I12" s="1"/>
      <x:c r="J12" s="1"/>
      <x:c r="K12" s="1"/>
      <x:c r="L12" s="1"/>
      <x:c r="M12" s="1"/>
      <x:c r="N12" s="1"/>
    </x:row>
    <x:row r="13">
      <x:c r="A13" s="30" t="str">
        <x:v>Ethical reasoning</x:v>
      </x:c>
      <x:c r="B13" s="178" t="str">
        <x:f>IFERROR(AVERAGE('Cohort Tracker'!$L$6:$L$45),"")</x:f>
      </x:c>
      <x:c r="C13" s="1"/>
      <x:c r="D13" s="30" t="str">
        <x:v>Developing</x:v>
      </x:c>
      <x:c r="E13" s="30" t="n">
        <x:f>COUNTIF('Cohort Tracker'!$I$6:$I$45,D13)</x:f>
        <x:v>0</x:v>
      </x:c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30" t="str">
        <x:v>Collaboration</x:v>
      </x:c>
      <x:c r="B14" s="178" t="str">
        <x:f>IFERROR(AVERAGE('Cohort Tracker'!$M$6:$M$45),"")</x:f>
      </x:c>
      <x:c r="C14" s="1"/>
      <x:c r="D14" s="30" t="str">
        <x:v>Competent</x:v>
      </x:c>
      <x:c r="E14" s="30" t="n">
        <x:f>COUNTIF('Cohort Tracker'!$I$6:$I$45,D14)</x:f>
        <x:v>0</x:v>
      </x:c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30" t="str">
        <x:v>Action competence</x:v>
      </x:c>
      <x:c r="B15" s="178" t="str">
        <x:f>IFERROR(AVERAGE('Cohort Tracker'!$N$6:$N$45),"")</x:f>
      </x:c>
      <x:c r="C15" s="1"/>
      <x:c r="D15" s="31" t="str">
        <x:v>Transformative</x:v>
      </x:c>
      <x:c r="E15" s="31" t="n">
        <x:f>COUNTIF('Cohort Tracker'!$I$6:$I$45,D15)</x:f>
        <x:v>0</x:v>
      </x:c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31" t="str">
        <x:v>Critical reflection</x:v>
      </x:c>
      <x:c r="B16" s="179" t="str">
        <x:f>IFERROR(AVERAGE('Cohort Tracker'!$O$6:$O$45),"")</x:f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84" t="str">
        <x:v>Interpretation prompt
Which competence appears strongest? Where is further evidence, feedback or redesign needed? Use the results to plan students’ next steps and future course iterations.</x:v>
      </x:c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mergeCells>
    <x:mergeCell ref="A1:N2"/>
    <x:mergeCell ref="A3:N3"/>
    <x:mergeCell ref="A5:C5"/>
    <x:mergeCell ref="D5:F5"/>
    <x:mergeCell ref="G5:I5"/>
    <x:mergeCell ref="A6:C8"/>
    <x:mergeCell ref="D6:F8"/>
    <x:mergeCell ref="G6:I8"/>
    <x:mergeCell ref="G28:N31"/>
  </x:mergeCells>
  <x:pageMargins left="0.7" right="0.7" top="0.75" bottom="0.75" header="0.3" footer="0.3"/>
  <x:drawing xmlns:r="http://schemas.openxmlformats.org/officeDocument/2006/relationships" r:id="Ra61066e84fd44317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4" t="str">
        <x:v>Performance Level</x:v>
      </x:c>
      <x:c r="B1" s="4" t="str">
        <x:v>Score</x:v>
      </x:c>
      <x:c r="C1" s="5"/>
      <x:c r="D1" s="4" t="str">
        <x:v>Assessment Type</x:v>
      </x:c>
      <x:c r="E1" s="1"/>
      <x:c r="F1" s="1"/>
    </x:row>
    <x:row r="2">
      <x:c r="A2" s="5" t="str">
        <x:v>Emerging</x:v>
      </x:c>
      <x:c r="B2" s="5" t="n">
        <x:v>1</x:v>
      </x:c>
      <x:c r="C2" s="5"/>
      <x:c r="D2" s="5" t="str">
        <x:v>Individual</x:v>
      </x:c>
      <x:c r="E2" s="1"/>
      <x:c r="F2" s="1"/>
    </x:row>
    <x:row r="3">
      <x:c r="A3" s="5" t="str">
        <x:v>Developing</x:v>
      </x:c>
      <x:c r="B3" s="5" t="n">
        <x:v>2</x:v>
      </x:c>
      <x:c r="C3" s="5"/>
      <x:c r="D3" s="5" t="str">
        <x:v>Team</x:v>
      </x:c>
      <x:c r="E3" s="1"/>
      <x:c r="F3" s="1"/>
    </x:row>
    <x:row r="4">
      <x:c r="A4" s="5" t="str">
        <x:v>Competent</x:v>
      </x:c>
      <x:c r="B4" s="5" t="n">
        <x:v>3</x:v>
      </x:c>
      <x:c r="C4" s="5"/>
      <x:c r="D4" s="5"/>
      <x:c r="E4" s="1"/>
      <x:c r="F4" s="1"/>
    </x:row>
    <x:row r="5">
      <x:c r="A5" s="5" t="str">
        <x:v>Transformative</x:v>
      </x:c>
      <x:c r="B5" s="5" t="n">
        <x:v>4</x:v>
      </x:c>
      <x:c r="C5" s="5"/>
      <x:c r="D5" s="5"/>
      <x:c r="E5" s="1"/>
      <x:c r="F5" s="1"/>
    </x:row>
    <x:row r="6">
      <x:c r="A6" s="1"/>
      <x:c r="B6" s="1"/>
      <x:c r="C6" s="1"/>
      <x:c r="D6" s="1"/>
      <x:c r="E6" s="1"/>
      <x:c r="F6" s="1"/>
    </x:row>
    <x:row r="7">
      <x:c r="A7" s="1"/>
      <x:c r="B7" s="1"/>
      <x:c r="C7" s="1"/>
      <x:c r="D7" s="1"/>
      <x:c r="E7" s="1"/>
      <x:c r="F7" s="1"/>
    </x:row>
    <x:row r="8">
      <x:c r="A8" s="1"/>
      <x:c r="B8" s="1"/>
      <x:c r="C8" s="1"/>
      <x:c r="D8" s="1"/>
      <x:c r="E8" s="1"/>
      <x:c r="F8" s="1"/>
    </x:row>
    <x:row r="9">
      <x:c r="A9" s="1"/>
      <x:c r="B9" s="1"/>
      <x:c r="C9" s="1"/>
      <x:c r="D9" s="1"/>
      <x:c r="E9" s="1"/>
      <x:c r="F9" s="1"/>
    </x:row>
    <x:row r="10">
      <x:c r="A10" s="1"/>
      <x:c r="B10" s="1"/>
      <x:c r="C10" s="1"/>
      <x:c r="D10" s="1"/>
      <x:c r="E10" s="1"/>
      <x:c r="F10" s="1"/>
    </x:row>
    <x:row r="11">
      <x:c r="A11" s="1"/>
      <x:c r="B11" s="1"/>
      <x:c r="C11" s="1"/>
      <x:c r="D11" s="1"/>
      <x:c r="E11" s="1"/>
      <x:c r="F11" s="1"/>
    </x:row>
    <x:row r="12">
      <x:c r="A12" s="1"/>
      <x:c r="B12" s="1"/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/>
      <x:c r="F17" s="1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"/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  <x:row r="61">
      <x:c r="A61" s="1"/>
      <x:c r="B61" s="1"/>
      <x:c r="C61" s="1"/>
      <x:c r="D61" s="1"/>
      <x:c r="E61" s="1"/>
      <x:c r="F61" s="1"/>
    </x:row>
    <x:row r="62">
      <x:c r="A62" s="1"/>
      <x:c r="B62" s="1"/>
      <x:c r="C62" s="1"/>
      <x:c r="D62" s="1"/>
      <x:c r="E62" s="1"/>
      <x:c r="F62" s="1"/>
    </x:row>
    <x:row r="63">
      <x:c r="A63" s="1"/>
      <x:c r="B63" s="1"/>
      <x:c r="C63" s="1"/>
      <x:c r="D63" s="1"/>
      <x:c r="E63" s="1"/>
      <x:c r="F63" s="1"/>
    </x:row>
    <x:row r="64">
      <x:c r="A64" s="1"/>
      <x:c r="B64" s="1"/>
      <x:c r="C64" s="1"/>
      <x:c r="D64" s="1"/>
      <x:c r="E64" s="1"/>
      <x:c r="F64" s="1"/>
    </x:row>
    <x:row r="65">
      <x:c r="A65" s="1"/>
      <x:c r="B65" s="1"/>
      <x:c r="C65" s="1"/>
      <x:c r="D65" s="1"/>
      <x:c r="E65" s="1"/>
      <x:c r="F65" s="1"/>
    </x:row>
    <x:row r="66">
      <x:c r="A66" s="1"/>
      <x:c r="B66" s="1"/>
      <x:c r="C66" s="1"/>
      <x:c r="D66" s="1"/>
      <x:c r="E66" s="1"/>
      <x:c r="F66" s="1"/>
    </x:row>
    <x:row r="67">
      <x:c r="A67" s="1"/>
      <x:c r="B67" s="1"/>
      <x:c r="C67" s="1"/>
      <x:c r="D67" s="1"/>
      <x:c r="E67" s="1"/>
      <x:c r="F67" s="1"/>
    </x:row>
    <x:row r="68">
      <x:c r="A68" s="1"/>
      <x:c r="B68" s="1"/>
      <x:c r="C68" s="1"/>
      <x:c r="D68" s="1"/>
      <x:c r="E68" s="1"/>
      <x:c r="F68" s="1"/>
    </x:row>
    <x:row r="69">
      <x:c r="A69" s="1"/>
      <x:c r="B69" s="1"/>
      <x:c r="C69" s="1"/>
      <x:c r="D69" s="1"/>
      <x:c r="E69" s="1"/>
      <x:c r="F69" s="1"/>
    </x:row>
    <x:row r="70">
      <x:c r="A70" s="1"/>
      <x:c r="B70" s="1"/>
      <x:c r="C70" s="1"/>
      <x:c r="D70" s="1"/>
      <x:c r="E70" s="1"/>
      <x:c r="F70" s="1"/>
    </x:row>
    <x:row r="71">
      <x:c r="A71" s="1"/>
      <x:c r="B71" s="1"/>
      <x:c r="C71" s="1"/>
      <x:c r="D71" s="1"/>
      <x:c r="E71" s="1"/>
      <x:c r="F71" s="1"/>
    </x:row>
    <x:row r="72">
      <x:c r="A72" s="1"/>
      <x:c r="B72" s="1"/>
      <x:c r="C72" s="1"/>
      <x:c r="D72" s="1"/>
      <x:c r="E72" s="1"/>
      <x:c r="F72" s="1"/>
    </x:row>
    <x:row r="73">
      <x:c r="A73" s="1"/>
      <x:c r="B73" s="1"/>
      <x:c r="C73" s="1"/>
      <x:c r="D73" s="1"/>
      <x:c r="E73" s="1"/>
      <x:c r="F73" s="1"/>
    </x:row>
    <x:row r="74">
      <x:c r="A74" s="1"/>
      <x:c r="B74" s="1"/>
      <x:c r="C74" s="1"/>
      <x:c r="D74" s="1"/>
      <x:c r="E74" s="1"/>
      <x:c r="F74" s="1"/>
    </x:row>
    <x:row r="75">
      <x:c r="A75" s="1"/>
      <x:c r="B75" s="1"/>
      <x:c r="C75" s="1"/>
      <x:c r="D75" s="1"/>
      <x:c r="E75" s="1"/>
      <x:c r="F75" s="1"/>
    </x:row>
    <x:row r="76">
      <x:c r="A76" s="1"/>
      <x:c r="B76" s="1"/>
      <x:c r="C76" s="1"/>
      <x:c r="D76" s="1"/>
      <x:c r="E76" s="1"/>
      <x:c r="F76" s="1"/>
    </x:row>
    <x:row r="77">
      <x:c r="A77" s="1"/>
      <x:c r="B77" s="1"/>
      <x:c r="C77" s="1"/>
      <x:c r="D77" s="1"/>
      <x:c r="E77" s="1"/>
      <x:c r="F77" s="1"/>
    </x:row>
    <x:row r="78">
      <x:c r="A78" s="1"/>
      <x:c r="B78" s="1"/>
      <x:c r="C78" s="1"/>
      <x:c r="D78" s="1"/>
      <x:c r="E78" s="1"/>
      <x:c r="F78" s="1"/>
    </x:row>
    <x:row r="79">
      <x:c r="A79" s="1"/>
      <x:c r="B79" s="1"/>
      <x:c r="C79" s="1"/>
      <x:c r="D79" s="1"/>
      <x:c r="E79" s="1"/>
      <x:c r="F79" s="1"/>
    </x:row>
    <x:row r="80">
      <x:c r="A80" s="1"/>
      <x:c r="B80" s="1"/>
      <x:c r="C80" s="1"/>
      <x:c r="D80" s="1"/>
      <x:c r="E80" s="1"/>
      <x:c r="F80" s="1"/>
    </x:row>
  </x:sheetData>
  <x:pageMargins left="0.7" right="0.7" top="0.75" bottom="0.75" header="0.3" footer="0.3"/>
</x:worksheet>
</file>